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L:\Budget\Budget 2025 to 26\Budget 2025 to 26\"/>
    </mc:Choice>
  </mc:AlternateContent>
  <xr:revisionPtr revIDLastSave="0" documentId="13_ncr:1_{5B68ACEE-F9BB-4016-8A38-16E06CB51403}" xr6:coauthVersionLast="47" xr6:coauthVersionMax="47" xr10:uidLastSave="{00000000-0000-0000-0000-000000000000}"/>
  <bookViews>
    <workbookView xWindow="28680" yWindow="-120" windowWidth="29040" windowHeight="17520" xr2:uid="{D2E2324F-C319-4946-82D1-7D4F6FDAC0E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7" i="1" l="1"/>
  <c r="G112" i="1"/>
  <c r="G115" i="1"/>
  <c r="C142" i="1"/>
  <c r="C144" i="1" s="1"/>
  <c r="C145" i="1" s="1"/>
  <c r="C134" i="1"/>
  <c r="C136" i="1" s="1"/>
  <c r="G67" i="1"/>
  <c r="G54" i="1"/>
  <c r="G46" i="1"/>
  <c r="G12" i="1"/>
  <c r="G12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Clerk - Leigh-on-Sea Town Council</author>
  </authors>
  <commentList>
    <comment ref="C48" authorId="0" shapeId="0" xr:uid="{46C2BBBC-7FFE-4C3D-B81C-991595CC2CFD}">
      <text>
        <r>
          <rPr>
            <b/>
            <sz val="9"/>
            <color rgb="FF000000"/>
            <rFont val="Tahoma"/>
            <family val="2"/>
          </rPr>
          <t>Clerk - Leigh-on-Sea Town Council:</t>
        </r>
        <r>
          <rPr>
            <sz val="9"/>
            <color rgb="FF000000"/>
            <rFont val="Tahoma"/>
            <family val="2"/>
          </rPr>
          <t xml:space="preserve">
Only going to use these</t>
        </r>
      </text>
    </comment>
    <comment ref="E69" authorId="0" shapeId="0" xr:uid="{8B0DCCB2-1068-496B-A00B-4C3EDED32C2A}">
      <text>
        <r>
          <rPr>
            <b/>
            <sz val="9"/>
            <color rgb="FF000000"/>
            <rFont val="Tahoma"/>
            <family val="2"/>
          </rPr>
          <t>Clerk - Leigh-on-Sea Town Council:</t>
        </r>
        <r>
          <rPr>
            <sz val="9"/>
            <color rgb="FF000000"/>
            <rFont val="Tahoma"/>
            <family val="2"/>
          </rPr>
          <t xml:space="preserve">
these figures are not in the 2024/25 budget in C&amp;C so calculated from spreadsheet and adding actual salaries up</t>
        </r>
      </text>
    </comment>
  </commentList>
</comments>
</file>

<file path=xl/sharedStrings.xml><?xml version="1.0" encoding="utf-8"?>
<sst xmlns="http://schemas.openxmlformats.org/spreadsheetml/2006/main" count="235" uniqueCount="203">
  <si>
    <t>Budget Code</t>
  </si>
  <si>
    <t>Budget title</t>
  </si>
  <si>
    <t>Actual 2023/24</t>
  </si>
  <si>
    <t>Budget 2024/25</t>
  </si>
  <si>
    <t>Actual Income 2024/25</t>
  </si>
  <si>
    <t>Draft Budget 2025/26</t>
  </si>
  <si>
    <t>Finance &amp; Governance  Income</t>
  </si>
  <si>
    <t>Precept</t>
  </si>
  <si>
    <t>CIL Income</t>
  </si>
  <si>
    <t>Estimate for the year</t>
  </si>
  <si>
    <t>Bank Account Interest</t>
  </si>
  <si>
    <t>average monthly interest £392</t>
  </si>
  <si>
    <t>CCLA Dividends</t>
  </si>
  <si>
    <t>average monthly interest £2,444</t>
  </si>
  <si>
    <t>Sale of Waste Sacks</t>
  </si>
  <si>
    <t>Grants</t>
  </si>
  <si>
    <t>Insurance Claims</t>
  </si>
  <si>
    <t>Chair's Charities</t>
  </si>
  <si>
    <t>Estimate</t>
  </si>
  <si>
    <t>Finance &amp; Governance  Expenditure</t>
  </si>
  <si>
    <t>100</t>
  </si>
  <si>
    <t>Rent to SBC Office space</t>
  </si>
  <si>
    <t>estimated as still waiting the invoice for 24/25</t>
  </si>
  <si>
    <t>Stationery</t>
  </si>
  <si>
    <t>This has been increased as the office needs to be assessed as to what is now needed.</t>
  </si>
  <si>
    <t>Telephones</t>
  </si>
  <si>
    <t>Contract with BT for 5 years</t>
  </si>
  <si>
    <t>Photocopier</t>
  </si>
  <si>
    <t xml:space="preserve">Contract with Como </t>
  </si>
  <si>
    <t>Postage</t>
  </si>
  <si>
    <t>kept same as 2024/25</t>
  </si>
  <si>
    <t>Refershments</t>
  </si>
  <si>
    <t xml:space="preserve">nominal amount </t>
  </si>
  <si>
    <t>Licences</t>
  </si>
  <si>
    <t>ICO</t>
  </si>
  <si>
    <t>IT</t>
  </si>
  <si>
    <t>This is for the annual support and updating the PCs</t>
  </si>
  <si>
    <t>Memberships</t>
  </si>
  <si>
    <t>NALC/EALC subscription with a 3% increase as per last year</t>
  </si>
  <si>
    <t>Councillor Expenses</t>
  </si>
  <si>
    <t>Staff expenses</t>
  </si>
  <si>
    <t>kept same as 2024/25 as want to encourage training for this year and travel fees need to be paid for as well as eye tests etc.</t>
  </si>
  <si>
    <t>Training - Staff</t>
  </si>
  <si>
    <t>Have increased by £1000 as want to encourage training and also need to undertake H&amp;S training and First Aid for all staff.</t>
  </si>
  <si>
    <t>Training - Councillors</t>
  </si>
  <si>
    <t>Have increased by £1,000 as want to encourage Councillors to undertake training.</t>
  </si>
  <si>
    <t>Office Furniture, Fixures &amp; Fittings</t>
  </si>
  <si>
    <t>Estimated as still looking at what is needed in the office</t>
  </si>
  <si>
    <t>Office Equipment</t>
  </si>
  <si>
    <t>Insurance</t>
  </si>
  <si>
    <t xml:space="preserve">Tide in for 5 year contract increased by 7.22% as per 24/25 increase </t>
  </si>
  <si>
    <t>Council Website</t>
  </si>
  <si>
    <t>Magazine and Electronic communication</t>
  </si>
  <si>
    <t>2022/23 actual spend £16078.16. Costs will have increased since then and so this has been rounded up. This is to include the website communication</t>
  </si>
  <si>
    <t>Notice Boards</t>
  </si>
  <si>
    <t>Noticeboards need looking at and possibly new ones purchased. Est cost</t>
  </si>
  <si>
    <t>Garden Sacks</t>
  </si>
  <si>
    <t xml:space="preserve">Kept same as 2024/25 </t>
  </si>
  <si>
    <t>Elections</t>
  </si>
  <si>
    <t>kept same as 2024/25 as although some in reserves this may well be needed again.</t>
  </si>
  <si>
    <t>Need to allocate an amount so that we have a code for paying out the collection. Estimated</t>
  </si>
  <si>
    <t>Grant Awards</t>
  </si>
  <si>
    <t>To be decided by Full Council</t>
  </si>
  <si>
    <t>Community Awards</t>
  </si>
  <si>
    <t>Kept same as 24/25</t>
  </si>
  <si>
    <t>Annual Town Meeting</t>
  </si>
  <si>
    <t>Reduced from 2024/25 as any costs would only be refershments etc.</t>
  </si>
  <si>
    <t>HR Services</t>
  </si>
  <si>
    <t>Worknest contract until 2027</t>
  </si>
  <si>
    <t>Legal Costs</t>
  </si>
  <si>
    <t>There are reserves but legal work is still ongoing</t>
  </si>
  <si>
    <t>Professional Advice</t>
  </si>
  <si>
    <t>Audit Fee</t>
  </si>
  <si>
    <t>PK Littlejohn and Heelis&amp;Lodge</t>
  </si>
  <si>
    <t>Bank Charges</t>
  </si>
  <si>
    <t xml:space="preserve">average £30 per month </t>
  </si>
  <si>
    <t>Card Processing Charges</t>
  </si>
  <si>
    <t>based on 23/24 actual amount this needs to be factored in.</t>
  </si>
  <si>
    <t>Salaries  Expenditure</t>
  </si>
  <si>
    <t>Council Staff Salaries</t>
  </si>
  <si>
    <t>As per the staffing excel spreadsheet</t>
  </si>
  <si>
    <t>Council Staff Tax &amp; NI</t>
  </si>
  <si>
    <t>Council Staff Pension</t>
  </si>
  <si>
    <t>Payroll Cost</t>
  </si>
  <si>
    <t>£65 per month</t>
  </si>
  <si>
    <t>Pension Administration Fee</t>
  </si>
  <si>
    <t>roughly £100 per month</t>
  </si>
  <si>
    <t>Community &amp; Culture Committee Income</t>
  </si>
  <si>
    <t>Over 60's</t>
  </si>
  <si>
    <t>Estimated amount</t>
  </si>
  <si>
    <t>Community Transport</t>
  </si>
  <si>
    <t>Allotment Rents &amp; Water</t>
  </si>
  <si>
    <t>Estimate based on currect year income. Awaiting another £1,000.</t>
  </si>
  <si>
    <t>Keys</t>
  </si>
  <si>
    <t>Tenancy Deposits</t>
  </si>
  <si>
    <t>Use of External Facilities</t>
  </si>
  <si>
    <t>Room Hire</t>
  </si>
  <si>
    <t>average per month £8,856 so estimted for 25/26</t>
  </si>
  <si>
    <t>Children's Events</t>
  </si>
  <si>
    <t>Family Events</t>
  </si>
  <si>
    <t>Café Income</t>
  </si>
  <si>
    <t>Community &amp; Culture Committee Expenditure</t>
  </si>
  <si>
    <t>Community Centre Staff salary</t>
  </si>
  <si>
    <t xml:space="preserve">As per Salary spreadsheet </t>
  </si>
  <si>
    <t>Community Centre Staff NI &amp; Tax</t>
  </si>
  <si>
    <t>Community Centre Staff Pension</t>
  </si>
  <si>
    <t>Protective Clothing</t>
  </si>
  <si>
    <t>Need to make sure all caretakers have the correct PPE for their role and the same uniform</t>
  </si>
  <si>
    <t>24/25 insurance increased by 5% therefore increased 25/26 by 5% and rounded up</t>
  </si>
  <si>
    <t>Business Rates</t>
  </si>
  <si>
    <t>24/25 has now been paid so I have added a 2% inflation plus rounding up</t>
  </si>
  <si>
    <t>Water Rates</t>
  </si>
  <si>
    <t>Average monthly charge £257 = £3,084 add on 29% which is the increase from 23/24 to 24/25 and rounded up</t>
  </si>
  <si>
    <t>Gas</t>
  </si>
  <si>
    <t>charges 23/24 add on 29% as above as not all invoices are in yet for 24/25 and winter the invoices are higher = £5,591.65 plus 29% for 25/26</t>
  </si>
  <si>
    <t>Electricity</t>
  </si>
  <si>
    <t>Average monthly chrg £742.40 = £8,908.80 add on 15.42% which is the increase from 23/24 to 24/25 and rounded up</t>
  </si>
  <si>
    <t xml:space="preserve">Tied into a 5 year contract with BT </t>
  </si>
  <si>
    <t>Health &amp; Safety</t>
  </si>
  <si>
    <t>Keep the same as 24/25 H&amp;S</t>
  </si>
  <si>
    <t>Cleaning</t>
  </si>
  <si>
    <t>Cleaning items and waste collection. This should be separated out into three different codes. Cleaning materials 24/25 £862.27, Waste disposal £4,171 (est) hand drier lease £462</t>
  </si>
  <si>
    <t>Waste disposal</t>
  </si>
  <si>
    <t>as above</t>
  </si>
  <si>
    <t>Hand Drier</t>
  </si>
  <si>
    <t>First Aid</t>
  </si>
  <si>
    <t xml:space="preserve">Furniture, Fixtures &amp; Fittings </t>
  </si>
  <si>
    <t>Based on the cost of replacing the lights in room 4, there are various other lighting issues.</t>
  </si>
  <si>
    <t>External Building Maintenance</t>
  </si>
  <si>
    <t>The building is in need of some TLC. A budget needs to be set to support some kind of works. However there is Reserves as well</t>
  </si>
  <si>
    <t>Internal Building Maintenance</t>
  </si>
  <si>
    <t>Again the building is in need of lots of small repairs and decoration. This all needs to be catered for. Plus a new boiler is required.  There are reserves as well</t>
  </si>
  <si>
    <t>Advertising</t>
  </si>
  <si>
    <t xml:space="preserve">based on what was spent on advertising in 23/24 this has been kept the same as 24/25 </t>
  </si>
  <si>
    <t>Security</t>
  </si>
  <si>
    <t>This is the bookings system with Edge 3% added to 23/24 for 24/25 and then another 3% added for 25/26 then rounded up</t>
  </si>
  <si>
    <t>Room Hire Refund</t>
  </si>
  <si>
    <t xml:space="preserve">Nominal amount </t>
  </si>
  <si>
    <t>School Crossing</t>
  </si>
  <si>
    <t>Increase as per finance meeting 3rd December 24</t>
  </si>
  <si>
    <t>Youth Budget</t>
  </si>
  <si>
    <t>Hanging Flower Baskets</t>
  </si>
  <si>
    <t>Contract for 3 years ends 2026/27.</t>
  </si>
  <si>
    <t>Christmas Lights</t>
  </si>
  <si>
    <t>The 3 year contract has come to an end and therefore need to go out to tender again. Prices will have risen considerably over the last 3 years so have increased this considerably. We will also need to pay for collumn testing again in 2025. Better to be over estimated than under</t>
  </si>
  <si>
    <t>Carols on Strand Wharf</t>
  </si>
  <si>
    <t>Estimate added a budget so able to put this on in 2025/26 to supply refreshsments etc</t>
  </si>
  <si>
    <t xml:space="preserve">Over 60's </t>
  </si>
  <si>
    <t>24/25 had nothing budgeted for. However the over 60's events are taking place and funding is needed for this.</t>
  </si>
  <si>
    <t>Left the same as 2024/25 as events will be taking place and this is separate to the Over 60's</t>
  </si>
  <si>
    <t>VE Day</t>
  </si>
  <si>
    <t>Easter Egg Hunt</t>
  </si>
  <si>
    <t>VJ Day</t>
  </si>
  <si>
    <t>Outdoor Cinema</t>
  </si>
  <si>
    <t>Halloween</t>
  </si>
  <si>
    <t>Fishing Festival</t>
  </si>
  <si>
    <t>Paddling Pool</t>
  </si>
  <si>
    <t>Red Telephone Box</t>
  </si>
  <si>
    <t xml:space="preserve">Same amount each year </t>
  </si>
  <si>
    <t>Youth Skate Park</t>
  </si>
  <si>
    <t>Mashford contract £2,633.34 per annum, bins £124 per month, electricity est  £1000, play inspection £120, other maintenance £200 plus rounding up</t>
  </si>
  <si>
    <t>Strand Wharf Running Costs</t>
  </si>
  <si>
    <t>Strand Wharf - Memorial Plaques</t>
  </si>
  <si>
    <t>Haven't spent anything so far 24/25 so leave the same as in theory shouldn't need plaques but may need some refub of the benches.</t>
  </si>
  <si>
    <t>Café Expenditure</t>
  </si>
  <si>
    <t>It is believed most items have been replaced and therefore there should not be any further costs but amount should be added for unforseen issues. Previously this was used for food supplies etc</t>
  </si>
  <si>
    <t>Allotments Maintenance Costs</t>
  </si>
  <si>
    <t>2% inflation increase from 23/24 plus a rounding up as feel under estimated for 24/25</t>
  </si>
  <si>
    <t>Waste Clearance/Tree Work</t>
  </si>
  <si>
    <t xml:space="preserve">Kept the same as 24/25 as work does need to be underaken but no quote has yet been sought. </t>
  </si>
  <si>
    <t>Plot Clearance</t>
  </si>
  <si>
    <t>An amount for the clearance needs to be factored in as this has happened during 24/25 and the cost so far this year is £110.75 + £250</t>
  </si>
  <si>
    <t>Allotment Service Agreements</t>
  </si>
  <si>
    <t>This is the amount we pay each year so MDAS £6k and Marshall Close £700</t>
  </si>
  <si>
    <t>Affiliations</t>
  </si>
  <si>
    <t>Allotment association membership</t>
  </si>
  <si>
    <t>Allotments IT System</t>
  </si>
  <si>
    <t>Edge have advised this could be a 3% increase on top of the 3% increase for 24/25 from the actual cost £654 in 23/24.</t>
  </si>
  <si>
    <t>Allotments Water Rates</t>
  </si>
  <si>
    <t xml:space="preserve">Kept same as 2024/25 as awaiting new invoice </t>
  </si>
  <si>
    <t>nominal amount for any keys needed and deposits repaid</t>
  </si>
  <si>
    <t>Tenancy Deposit Refunds</t>
  </si>
  <si>
    <t>Increased as there are various deposits needed to be paid back in the November pay run amounting to just under £500.</t>
  </si>
  <si>
    <t>Possible Precept</t>
  </si>
  <si>
    <t>2024/26</t>
  </si>
  <si>
    <t>2025/26</t>
  </si>
  <si>
    <t>Difference increase</t>
  </si>
  <si>
    <t>% difference increase</t>
  </si>
  <si>
    <t>Council tax base</t>
  </si>
  <si>
    <t>2024/25</t>
  </si>
  <si>
    <t>Precept divided by Council tax base</t>
  </si>
  <si>
    <t>The websites need re doing and putting into one</t>
  </si>
  <si>
    <t>Have estimated an amount as should always have a budget for professional fees. However the 24/25 budget has legal costs in which need recoding. 23/24 have locum fees as well</t>
  </si>
  <si>
    <t>2023/24 has over 60's income in as well so needs separating out for 25/26</t>
  </si>
  <si>
    <t>An amount is needed for commission from the café so est the amount for 24/25.</t>
  </si>
  <si>
    <t>This amount includes Defib and replenishing first aid kits etc.</t>
  </si>
  <si>
    <t>Kept the same as 24/25 whilst there are no major works planned it is good to keep an amount in place for any unforseen issues. (This has been adjusted so the precept is divisable by 9).</t>
  </si>
  <si>
    <t>The items in this code for 24/25 need to be moved into Christmas lights. Have increased the amount for 25/26 based on the invoice for 24/25. This is the premises licence, PPL PRS licence</t>
  </si>
  <si>
    <t xml:space="preserve">Same as 2024/25 as unspent as at 28/10/24 however there may be events to be planned including YMCA. </t>
  </si>
  <si>
    <t>There is funding already in the reserves for this project. I would recommend adding the £15k from 24/25 to the reserves and a small amount for 25/26 budget</t>
  </si>
  <si>
    <t>Electricity £1,000 per annum est, Various maintenance £23/24 £1,723.57 add inflation and rising costs</t>
  </si>
  <si>
    <t>Allotment Income</t>
  </si>
  <si>
    <t>Allotment Expenditure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</si>
</sst>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809]#,##0.00;&quot;-&quot;[$£-809]#,##0.00"/>
    <numFmt numFmtId="165" formatCode="[$£-809]#,##0.00"/>
    <numFmt numFmtId="166" formatCode="0.000"/>
  </numFmts>
  <fonts count="7" x14ac:knownFonts="1">
    <font>
      <sz val="11"/>
      <color theme="1"/>
      <name val="Aptos Narrow"/>
      <family val="2"/>
      <scheme val="minor"/>
    </font>
    <font>
      <sz val="11"/>
      <color theme="1"/>
      <name val="Aptos Narrow"/>
      <family val="2"/>
      <scheme val="minor"/>
    </font>
    <font>
      <sz val="10"/>
      <color indexed="8"/>
      <name val="Arial"/>
      <family val="2"/>
    </font>
    <font>
      <sz val="12"/>
      <color rgb="FF000000"/>
      <name val="Arial"/>
      <family val="2"/>
    </font>
    <font>
      <sz val="11"/>
      <color theme="1"/>
      <name val="Arial"/>
      <family val="2"/>
    </font>
    <font>
      <b/>
      <sz val="9"/>
      <color rgb="FF000000"/>
      <name val="Tahoma"/>
      <family val="2"/>
    </font>
    <font>
      <sz val="9"/>
      <color rgb="FF000000"/>
      <name val="Tahoma"/>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right/>
      <top style="thin">
        <color indexed="64"/>
      </top>
      <bottom style="double">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cellStyleXfs>
  <cellXfs count="21">
    <xf numFmtId="0" fontId="0" fillId="0" borderId="0" xfId="0"/>
    <xf numFmtId="0" fontId="3" fillId="0" borderId="0" xfId="3" applyFont="1" applyAlignment="1">
      <alignment horizontal="left"/>
    </xf>
    <xf numFmtId="0" fontId="3" fillId="0" borderId="0" xfId="3" applyFont="1" applyAlignment="1">
      <alignment horizontal="left" wrapText="1"/>
    </xf>
    <xf numFmtId="0" fontId="3" fillId="0" borderId="0" xfId="0" applyFont="1" applyAlignment="1">
      <alignment wrapText="1"/>
    </xf>
    <xf numFmtId="0" fontId="4" fillId="0" borderId="0" xfId="0" applyFont="1"/>
    <xf numFmtId="0" fontId="3" fillId="0" borderId="0" xfId="3" applyFont="1"/>
    <xf numFmtId="0" fontId="3" fillId="0" borderId="0" xfId="3" applyFont="1" applyAlignment="1">
      <alignment wrapText="1"/>
    </xf>
    <xf numFmtId="164" fontId="3" fillId="0" borderId="0" xfId="3" applyNumberFormat="1" applyFont="1" applyAlignment="1">
      <alignment horizontal="right"/>
    </xf>
    <xf numFmtId="164" fontId="3" fillId="0" borderId="0" xfId="3" applyNumberFormat="1" applyFont="1" applyAlignment="1">
      <alignment horizontal="right" wrapText="1"/>
    </xf>
    <xf numFmtId="0" fontId="3" fillId="0" borderId="0" xfId="0" applyFont="1"/>
    <xf numFmtId="164" fontId="3" fillId="0" borderId="1" xfId="3" applyNumberFormat="1" applyFont="1" applyBorder="1" applyAlignment="1">
      <alignment horizontal="right"/>
    </xf>
    <xf numFmtId="44" fontId="3" fillId="0" borderId="0" xfId="1" applyFont="1" applyFill="1"/>
    <xf numFmtId="164" fontId="3" fillId="0" borderId="1" xfId="3" applyNumberFormat="1" applyFont="1" applyBorder="1" applyAlignment="1">
      <alignment horizontal="right" wrapText="1"/>
    </xf>
    <xf numFmtId="164" fontId="3" fillId="0" borderId="1" xfId="0" applyNumberFormat="1" applyFont="1" applyBorder="1"/>
    <xf numFmtId="165" fontId="3" fillId="2" borderId="0" xfId="0" applyNumberFormat="1" applyFont="1" applyFill="1"/>
    <xf numFmtId="44" fontId="3" fillId="0" borderId="0" xfId="1" applyFont="1" applyAlignment="1">
      <alignment horizontal="right"/>
    </xf>
    <xf numFmtId="44" fontId="3" fillId="2" borderId="0" xfId="1" applyFont="1" applyFill="1" applyAlignment="1">
      <alignment wrapText="1"/>
    </xf>
    <xf numFmtId="44" fontId="3" fillId="0" borderId="0" xfId="1" applyFont="1" applyAlignment="1">
      <alignment wrapText="1"/>
    </xf>
    <xf numFmtId="166" fontId="3" fillId="2" borderId="0" xfId="0" applyNumberFormat="1" applyFont="1" applyFill="1" applyAlignment="1">
      <alignment wrapText="1"/>
    </xf>
    <xf numFmtId="44" fontId="3" fillId="2" borderId="0" xfId="0" applyNumberFormat="1" applyFont="1" applyFill="1" applyAlignment="1">
      <alignment wrapText="1"/>
    </xf>
    <xf numFmtId="166" fontId="3" fillId="2" borderId="0" xfId="2" applyNumberFormat="1" applyFont="1" applyFill="1" applyAlignment="1">
      <alignment wrapText="1"/>
    </xf>
  </cellXfs>
  <cellStyles count="4">
    <cellStyle name="Currency" xfId="1" builtinId="4"/>
    <cellStyle name="Normal" xfId="0" builtinId="0"/>
    <cellStyle name="Normal 2" xfId="3" xr:uid="{DC7019C4-1F1E-485C-9EFD-1BA47F24477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3035D-3BCF-4246-8E56-26E3DDB95E64}">
  <dimension ref="A1:H145"/>
  <sheetViews>
    <sheetView tabSelected="1" topLeftCell="A43" workbookViewId="0">
      <selection activeCell="G135" sqref="G135"/>
    </sheetView>
  </sheetViews>
  <sheetFormatPr defaultColWidth="8.5703125" defaultRowHeight="15" x14ac:dyDescent="0.2"/>
  <cols>
    <col min="1" max="1" width="23.28515625" style="9" customWidth="1"/>
    <col min="2" max="2" width="14.85546875" style="9" customWidth="1"/>
    <col min="3" max="3" width="23" style="3" customWidth="1"/>
    <col min="4" max="4" width="19.5703125" style="9" customWidth="1"/>
    <col min="5" max="7" width="23.28515625" style="9" customWidth="1"/>
    <col min="8" max="8" width="30.5703125" style="3" customWidth="1"/>
    <col min="9" max="16384" width="8.5703125" style="9"/>
  </cols>
  <sheetData>
    <row r="1" spans="1:8" s="4" customFormat="1" x14ac:dyDescent="0.2">
      <c r="A1" s="1"/>
      <c r="B1" s="1" t="s">
        <v>0</v>
      </c>
      <c r="C1" s="2" t="s">
        <v>1</v>
      </c>
      <c r="D1" s="1" t="s">
        <v>2</v>
      </c>
      <c r="E1" s="1" t="s">
        <v>3</v>
      </c>
      <c r="F1" s="1" t="s">
        <v>4</v>
      </c>
      <c r="G1" s="1" t="s">
        <v>5</v>
      </c>
      <c r="H1" s="3"/>
    </row>
    <row r="2" spans="1:8" s="4" customFormat="1" x14ac:dyDescent="0.2">
      <c r="A2" s="1" t="s">
        <v>6</v>
      </c>
      <c r="B2" s="5"/>
      <c r="C2" s="6"/>
      <c r="D2" s="5"/>
      <c r="E2" s="5"/>
      <c r="F2" s="5"/>
      <c r="G2" s="5"/>
      <c r="H2" s="3"/>
    </row>
    <row r="3" spans="1:8" s="4" customFormat="1" x14ac:dyDescent="0.2">
      <c r="A3" s="5"/>
      <c r="B3" s="1">
        <v>140</v>
      </c>
      <c r="C3" s="2" t="s">
        <v>7</v>
      </c>
      <c r="D3" s="7">
        <v>462056</v>
      </c>
      <c r="E3" s="7">
        <v>466655.63</v>
      </c>
      <c r="F3" s="7">
        <v>466655.63</v>
      </c>
      <c r="G3" s="7">
        <v>0</v>
      </c>
      <c r="H3" s="3"/>
    </row>
    <row r="4" spans="1:8" s="4" customFormat="1" x14ac:dyDescent="0.2">
      <c r="A4" s="5"/>
      <c r="B4" s="1">
        <v>141</v>
      </c>
      <c r="C4" s="2" t="s">
        <v>8</v>
      </c>
      <c r="D4" s="7">
        <v>43737.58</v>
      </c>
      <c r="E4" s="7">
        <v>0</v>
      </c>
      <c r="F4" s="7">
        <v>13687.14</v>
      </c>
      <c r="G4" s="7">
        <v>20000</v>
      </c>
      <c r="H4" s="3" t="s">
        <v>9</v>
      </c>
    </row>
    <row r="5" spans="1:8" s="4" customFormat="1" ht="30" x14ac:dyDescent="0.2">
      <c r="A5" s="5"/>
      <c r="B5" s="1">
        <v>142</v>
      </c>
      <c r="C5" s="2" t="s">
        <v>10</v>
      </c>
      <c r="D5" s="7">
        <v>5166.82</v>
      </c>
      <c r="E5" s="7">
        <v>150</v>
      </c>
      <c r="F5" s="7">
        <v>3041.12</v>
      </c>
      <c r="G5" s="7">
        <v>4704</v>
      </c>
      <c r="H5" s="3" t="s">
        <v>11</v>
      </c>
    </row>
    <row r="6" spans="1:8" s="4" customFormat="1" ht="30" x14ac:dyDescent="0.2">
      <c r="A6" s="5"/>
      <c r="B6" s="1">
        <v>143</v>
      </c>
      <c r="C6" s="2" t="s">
        <v>12</v>
      </c>
      <c r="D6" s="7">
        <v>26605.83</v>
      </c>
      <c r="E6" s="7">
        <v>0</v>
      </c>
      <c r="F6" s="7">
        <v>19523.8</v>
      </c>
      <c r="G6" s="7">
        <v>29328</v>
      </c>
      <c r="H6" s="3" t="s">
        <v>13</v>
      </c>
    </row>
    <row r="7" spans="1:8" s="4" customFormat="1" x14ac:dyDescent="0.2">
      <c r="A7" s="5"/>
      <c r="B7" s="1">
        <v>144</v>
      </c>
      <c r="C7" s="2" t="s">
        <v>14</v>
      </c>
      <c r="D7" s="7">
        <v>1760.96</v>
      </c>
      <c r="E7" s="7">
        <v>0</v>
      </c>
      <c r="F7" s="7">
        <v>805.01</v>
      </c>
      <c r="G7" s="7">
        <v>1000</v>
      </c>
      <c r="H7" s="3" t="s">
        <v>9</v>
      </c>
    </row>
    <row r="8" spans="1:8" s="4" customFormat="1" x14ac:dyDescent="0.2">
      <c r="A8" s="5"/>
      <c r="B8" s="1">
        <v>145</v>
      </c>
      <c r="C8" s="2" t="s">
        <v>15</v>
      </c>
      <c r="D8" s="7">
        <v>0</v>
      </c>
      <c r="E8" s="7">
        <v>0</v>
      </c>
      <c r="F8" s="7">
        <v>0</v>
      </c>
      <c r="G8" s="7">
        <v>0</v>
      </c>
      <c r="H8" s="3"/>
    </row>
    <row r="9" spans="1:8" s="4" customFormat="1" x14ac:dyDescent="0.2">
      <c r="A9" s="5"/>
      <c r="B9" s="1">
        <v>146</v>
      </c>
      <c r="C9" s="2" t="s">
        <v>16</v>
      </c>
      <c r="D9" s="7">
        <v>0</v>
      </c>
      <c r="E9" s="7">
        <v>0</v>
      </c>
      <c r="F9" s="7">
        <v>0</v>
      </c>
      <c r="G9" s="7">
        <v>0</v>
      </c>
      <c r="H9" s="3"/>
    </row>
    <row r="10" spans="1:8" x14ac:dyDescent="0.2">
      <c r="A10" s="5"/>
      <c r="B10" s="1">
        <v>147</v>
      </c>
      <c r="C10" s="2" t="s">
        <v>17</v>
      </c>
      <c r="D10" s="7">
        <v>1415.85</v>
      </c>
      <c r="E10" s="7">
        <v>0</v>
      </c>
      <c r="F10" s="8">
        <v>186.5</v>
      </c>
      <c r="G10" s="7">
        <v>2000</v>
      </c>
      <c r="H10" s="3" t="s">
        <v>18</v>
      </c>
    </row>
    <row r="11" spans="1:8" x14ac:dyDescent="0.2">
      <c r="A11" s="5"/>
      <c r="B11" s="1"/>
      <c r="C11" s="2"/>
      <c r="D11" s="7"/>
      <c r="E11" s="7"/>
      <c r="F11" s="8"/>
      <c r="G11" s="7"/>
    </row>
    <row r="12" spans="1:8" ht="15.75" thickBot="1" x14ac:dyDescent="0.25">
      <c r="A12" s="5"/>
      <c r="B12" s="1"/>
      <c r="C12" s="2"/>
      <c r="D12" s="7"/>
      <c r="E12" s="7"/>
      <c r="F12" s="8"/>
      <c r="G12" s="10">
        <f>SUM(G3:G11)</f>
        <v>57032</v>
      </c>
    </row>
    <row r="13" spans="1:8" s="4" customFormat="1" ht="15.75" thickTop="1" x14ac:dyDescent="0.2">
      <c r="A13" s="1" t="s">
        <v>19</v>
      </c>
      <c r="B13" s="5"/>
      <c r="C13" s="5"/>
      <c r="D13" s="5"/>
      <c r="E13" s="5"/>
      <c r="F13" s="5"/>
      <c r="G13" s="6"/>
      <c r="H13" s="3"/>
    </row>
    <row r="14" spans="1:8" s="4" customFormat="1" ht="30" x14ac:dyDescent="0.2">
      <c r="A14" s="5"/>
      <c r="B14" s="1" t="s">
        <v>20</v>
      </c>
      <c r="C14" s="1" t="s">
        <v>21</v>
      </c>
      <c r="D14" s="7">
        <v>6790.88</v>
      </c>
      <c r="E14" s="7">
        <v>5600</v>
      </c>
      <c r="F14" s="7">
        <v>0</v>
      </c>
      <c r="G14" s="7">
        <v>7000</v>
      </c>
      <c r="H14" s="3" t="s">
        <v>22</v>
      </c>
    </row>
    <row r="15" spans="1:8" s="4" customFormat="1" ht="60" x14ac:dyDescent="0.2">
      <c r="A15" s="9"/>
      <c r="B15" s="1">
        <v>101</v>
      </c>
      <c r="C15" s="1" t="s">
        <v>23</v>
      </c>
      <c r="D15" s="7">
        <v>589.91</v>
      </c>
      <c r="E15" s="7">
        <v>1000</v>
      </c>
      <c r="F15" s="7">
        <v>527.54</v>
      </c>
      <c r="G15" s="7">
        <v>1000</v>
      </c>
      <c r="H15" s="3" t="s">
        <v>24</v>
      </c>
    </row>
    <row r="16" spans="1:8" s="4" customFormat="1" x14ac:dyDescent="0.2">
      <c r="A16" s="9"/>
      <c r="B16" s="1">
        <v>102</v>
      </c>
      <c r="C16" s="1" t="s">
        <v>25</v>
      </c>
      <c r="D16" s="7">
        <v>3997.43</v>
      </c>
      <c r="E16" s="7">
        <v>2250</v>
      </c>
      <c r="F16" s="7">
        <v>5680.64</v>
      </c>
      <c r="G16" s="7">
        <v>5681</v>
      </c>
      <c r="H16" s="3" t="s">
        <v>26</v>
      </c>
    </row>
    <row r="17" spans="1:8" s="4" customFormat="1" x14ac:dyDescent="0.2">
      <c r="A17" s="9"/>
      <c r="B17" s="1">
        <v>103</v>
      </c>
      <c r="C17" s="1" t="s">
        <v>27</v>
      </c>
      <c r="D17" s="7">
        <v>2854.85</v>
      </c>
      <c r="E17" s="7">
        <v>3500</v>
      </c>
      <c r="F17" s="7">
        <v>2086.65</v>
      </c>
      <c r="G17" s="7">
        <v>3500</v>
      </c>
      <c r="H17" s="3" t="s">
        <v>28</v>
      </c>
    </row>
    <row r="18" spans="1:8" s="4" customFormat="1" x14ac:dyDescent="0.2">
      <c r="A18" s="9"/>
      <c r="B18" s="1">
        <v>104</v>
      </c>
      <c r="C18" s="1" t="s">
        <v>29</v>
      </c>
      <c r="D18" s="7">
        <v>800</v>
      </c>
      <c r="E18" s="7">
        <v>750</v>
      </c>
      <c r="F18" s="7">
        <v>498</v>
      </c>
      <c r="G18" s="7">
        <v>750</v>
      </c>
      <c r="H18" s="3" t="s">
        <v>30</v>
      </c>
    </row>
    <row r="19" spans="1:8" s="4" customFormat="1" x14ac:dyDescent="0.2">
      <c r="A19" s="9"/>
      <c r="B19" s="1">
        <v>105</v>
      </c>
      <c r="C19" s="1" t="s">
        <v>31</v>
      </c>
      <c r="D19" s="7">
        <v>0</v>
      </c>
      <c r="E19" s="7">
        <v>250</v>
      </c>
      <c r="F19" s="7">
        <v>0</v>
      </c>
      <c r="G19" s="7">
        <v>100</v>
      </c>
      <c r="H19" s="3" t="s">
        <v>32</v>
      </c>
    </row>
    <row r="20" spans="1:8" s="4" customFormat="1" x14ac:dyDescent="0.2">
      <c r="A20" s="9"/>
      <c r="B20" s="1">
        <v>106</v>
      </c>
      <c r="C20" s="1" t="s">
        <v>33</v>
      </c>
      <c r="D20" s="7">
        <v>35</v>
      </c>
      <c r="E20" s="7">
        <v>100</v>
      </c>
      <c r="F20" s="7">
        <v>35</v>
      </c>
      <c r="G20" s="7">
        <v>35</v>
      </c>
      <c r="H20" s="3" t="s">
        <v>34</v>
      </c>
    </row>
    <row r="21" spans="1:8" s="4" customFormat="1" ht="30" x14ac:dyDescent="0.2">
      <c r="B21" s="1">
        <v>107</v>
      </c>
      <c r="C21" s="1" t="s">
        <v>35</v>
      </c>
      <c r="D21" s="7">
        <v>5682.94</v>
      </c>
      <c r="E21" s="7">
        <v>4000</v>
      </c>
      <c r="F21" s="7">
        <v>9017.61</v>
      </c>
      <c r="G21" s="7">
        <v>7000</v>
      </c>
      <c r="H21" s="3" t="s">
        <v>36</v>
      </c>
    </row>
    <row r="22" spans="1:8" s="4" customFormat="1" ht="45" x14ac:dyDescent="0.2">
      <c r="A22" s="9"/>
      <c r="B22" s="1">
        <v>108</v>
      </c>
      <c r="C22" s="1" t="s">
        <v>37</v>
      </c>
      <c r="D22" s="7">
        <v>2010.97</v>
      </c>
      <c r="E22" s="7">
        <v>2550</v>
      </c>
      <c r="F22" s="7">
        <v>2070.6</v>
      </c>
      <c r="G22" s="7">
        <v>2134</v>
      </c>
      <c r="H22" s="3" t="s">
        <v>38</v>
      </c>
    </row>
    <row r="23" spans="1:8" s="4" customFormat="1" x14ac:dyDescent="0.2">
      <c r="B23" s="1">
        <v>109</v>
      </c>
      <c r="C23" s="1" t="s">
        <v>39</v>
      </c>
      <c r="D23" s="7">
        <v>0</v>
      </c>
      <c r="E23" s="7">
        <v>250</v>
      </c>
      <c r="F23" s="7">
        <v>0</v>
      </c>
      <c r="G23" s="7">
        <v>250</v>
      </c>
      <c r="H23" s="3" t="s">
        <v>30</v>
      </c>
    </row>
    <row r="24" spans="1:8" s="4" customFormat="1" ht="75" x14ac:dyDescent="0.2">
      <c r="B24" s="1">
        <v>110</v>
      </c>
      <c r="C24" s="1" t="s">
        <v>40</v>
      </c>
      <c r="D24" s="7">
        <v>999.85</v>
      </c>
      <c r="E24" s="7">
        <v>1500</v>
      </c>
      <c r="F24" s="7">
        <v>156</v>
      </c>
      <c r="G24" s="7">
        <v>1500</v>
      </c>
      <c r="H24" s="3" t="s">
        <v>41</v>
      </c>
    </row>
    <row r="25" spans="1:8" s="4" customFormat="1" ht="75" x14ac:dyDescent="0.2">
      <c r="B25" s="1">
        <v>111</v>
      </c>
      <c r="C25" s="1" t="s">
        <v>42</v>
      </c>
      <c r="D25" s="7">
        <v>1242.5</v>
      </c>
      <c r="E25" s="7">
        <v>2500</v>
      </c>
      <c r="F25" s="7">
        <v>738</v>
      </c>
      <c r="G25" s="7">
        <v>3500</v>
      </c>
      <c r="H25" s="3" t="s">
        <v>43</v>
      </c>
    </row>
    <row r="26" spans="1:8" s="4" customFormat="1" ht="60" x14ac:dyDescent="0.2">
      <c r="B26" s="1">
        <v>112</v>
      </c>
      <c r="C26" s="1" t="s">
        <v>44</v>
      </c>
      <c r="D26" s="7">
        <v>1365</v>
      </c>
      <c r="E26" s="7">
        <v>1500</v>
      </c>
      <c r="F26" s="7">
        <v>0</v>
      </c>
      <c r="G26" s="7">
        <v>2500</v>
      </c>
      <c r="H26" s="3" t="s">
        <v>45</v>
      </c>
    </row>
    <row r="27" spans="1:8" s="4" customFormat="1" ht="30" x14ac:dyDescent="0.2">
      <c r="B27" s="1">
        <v>113</v>
      </c>
      <c r="C27" s="1" t="s">
        <v>46</v>
      </c>
      <c r="D27" s="7">
        <v>189.39</v>
      </c>
      <c r="E27" s="7">
        <v>0</v>
      </c>
      <c r="F27" s="7">
        <v>0</v>
      </c>
      <c r="G27" s="7">
        <v>1500</v>
      </c>
      <c r="H27" s="3" t="s">
        <v>47</v>
      </c>
    </row>
    <row r="28" spans="1:8" s="4" customFormat="1" ht="30" x14ac:dyDescent="0.2">
      <c r="B28" s="1">
        <v>114</v>
      </c>
      <c r="C28" s="1" t="s">
        <v>48</v>
      </c>
      <c r="D28" s="7">
        <v>547.62</v>
      </c>
      <c r="E28" s="7">
        <v>0</v>
      </c>
      <c r="F28" s="7">
        <v>0</v>
      </c>
      <c r="G28" s="7">
        <v>2000</v>
      </c>
      <c r="H28" s="3" t="s">
        <v>47</v>
      </c>
    </row>
    <row r="29" spans="1:8" s="4" customFormat="1" ht="45" x14ac:dyDescent="0.2">
      <c r="A29" s="9"/>
      <c r="B29" s="1">
        <v>115</v>
      </c>
      <c r="C29" s="1" t="s">
        <v>49</v>
      </c>
      <c r="D29" s="7">
        <v>3471.13</v>
      </c>
      <c r="E29" s="7">
        <v>3500</v>
      </c>
      <c r="F29" s="7">
        <v>3721.76</v>
      </c>
      <c r="G29" s="7">
        <v>3991</v>
      </c>
      <c r="H29" s="3" t="s">
        <v>50</v>
      </c>
    </row>
    <row r="30" spans="1:8" s="4" customFormat="1" ht="30" x14ac:dyDescent="0.2">
      <c r="B30" s="1">
        <v>116</v>
      </c>
      <c r="C30" s="1" t="s">
        <v>51</v>
      </c>
      <c r="D30" s="7">
        <v>720</v>
      </c>
      <c r="E30" s="7">
        <v>1000</v>
      </c>
      <c r="F30" s="7">
        <v>0</v>
      </c>
      <c r="G30" s="7">
        <v>4500</v>
      </c>
      <c r="H30" s="3" t="s">
        <v>191</v>
      </c>
    </row>
    <row r="31" spans="1:8" s="4" customFormat="1" ht="90" x14ac:dyDescent="0.2">
      <c r="A31" s="9"/>
      <c r="B31" s="1">
        <v>117</v>
      </c>
      <c r="C31" s="2" t="s">
        <v>52</v>
      </c>
      <c r="D31" s="7">
        <v>495.49</v>
      </c>
      <c r="E31" s="7">
        <v>15000</v>
      </c>
      <c r="F31" s="7">
        <v>0</v>
      </c>
      <c r="G31" s="7">
        <v>20000</v>
      </c>
      <c r="H31" s="3" t="s">
        <v>53</v>
      </c>
    </row>
    <row r="32" spans="1:8" s="4" customFormat="1" ht="45" x14ac:dyDescent="0.2">
      <c r="A32" s="9"/>
      <c r="B32" s="1">
        <v>118</v>
      </c>
      <c r="C32" s="1" t="s">
        <v>54</v>
      </c>
      <c r="D32" s="7">
        <v>0</v>
      </c>
      <c r="E32" s="7">
        <v>0</v>
      </c>
      <c r="F32" s="7">
        <v>0</v>
      </c>
      <c r="G32" s="7">
        <v>1000</v>
      </c>
      <c r="H32" s="3" t="s">
        <v>55</v>
      </c>
    </row>
    <row r="33" spans="1:8" s="4" customFormat="1" x14ac:dyDescent="0.2">
      <c r="B33" s="1">
        <v>119</v>
      </c>
      <c r="C33" s="1" t="s">
        <v>56</v>
      </c>
      <c r="D33" s="7">
        <v>931.52</v>
      </c>
      <c r="E33" s="7">
        <v>1500</v>
      </c>
      <c r="F33" s="7">
        <v>1015</v>
      </c>
      <c r="G33" s="7">
        <v>1500</v>
      </c>
      <c r="H33" s="3" t="s">
        <v>57</v>
      </c>
    </row>
    <row r="34" spans="1:8" s="4" customFormat="1" ht="60" x14ac:dyDescent="0.2">
      <c r="B34" s="1">
        <v>120</v>
      </c>
      <c r="C34" s="1" t="s">
        <v>58</v>
      </c>
      <c r="D34" s="7">
        <v>0</v>
      </c>
      <c r="E34" s="7">
        <v>8000</v>
      </c>
      <c r="F34" s="7">
        <v>0</v>
      </c>
      <c r="G34" s="7">
        <v>8000</v>
      </c>
      <c r="H34" s="3" t="s">
        <v>59</v>
      </c>
    </row>
    <row r="35" spans="1:8" s="3" customFormat="1" ht="60" x14ac:dyDescent="0.2">
      <c r="B35" s="2">
        <v>121</v>
      </c>
      <c r="C35" s="2" t="s">
        <v>17</v>
      </c>
      <c r="D35" s="8">
        <v>4115</v>
      </c>
      <c r="E35" s="8">
        <v>0</v>
      </c>
      <c r="F35" s="8">
        <v>0</v>
      </c>
      <c r="G35" s="8">
        <v>2000</v>
      </c>
      <c r="H35" s="3" t="s">
        <v>60</v>
      </c>
    </row>
    <row r="36" spans="1:8" s="4" customFormat="1" ht="30" x14ac:dyDescent="0.2">
      <c r="B36" s="1">
        <v>122</v>
      </c>
      <c r="C36" s="1" t="s">
        <v>61</v>
      </c>
      <c r="D36" s="7">
        <v>4609.4399999999996</v>
      </c>
      <c r="E36" s="7">
        <v>3000</v>
      </c>
      <c r="F36" s="7">
        <v>0</v>
      </c>
      <c r="G36" s="7">
        <v>0</v>
      </c>
      <c r="H36" s="3" t="s">
        <v>62</v>
      </c>
    </row>
    <row r="37" spans="1:8" s="3" customFormat="1" x14ac:dyDescent="0.2">
      <c r="B37" s="2">
        <v>123</v>
      </c>
      <c r="C37" s="2" t="s">
        <v>63</v>
      </c>
      <c r="D37" s="8">
        <v>0</v>
      </c>
      <c r="E37" s="8">
        <v>500</v>
      </c>
      <c r="F37" s="8">
        <v>0</v>
      </c>
      <c r="G37" s="8">
        <v>500</v>
      </c>
      <c r="H37" s="3" t="s">
        <v>64</v>
      </c>
    </row>
    <row r="38" spans="1:8" s="4" customFormat="1" ht="45" x14ac:dyDescent="0.2">
      <c r="A38" s="9"/>
      <c r="B38" s="1">
        <v>124</v>
      </c>
      <c r="C38" s="1" t="s">
        <v>65</v>
      </c>
      <c r="D38" s="7">
        <v>0</v>
      </c>
      <c r="E38" s="7">
        <v>1000</v>
      </c>
      <c r="F38" s="7">
        <v>0</v>
      </c>
      <c r="G38" s="7">
        <v>500</v>
      </c>
      <c r="H38" s="3" t="s">
        <v>66</v>
      </c>
    </row>
    <row r="39" spans="1:8" s="4" customFormat="1" x14ac:dyDescent="0.2">
      <c r="A39" s="5"/>
      <c r="B39" s="1">
        <v>125</v>
      </c>
      <c r="C39" s="1" t="s">
        <v>67</v>
      </c>
      <c r="D39" s="7">
        <v>12018.75</v>
      </c>
      <c r="E39" s="7">
        <v>1000</v>
      </c>
      <c r="F39" s="7">
        <v>15918.5</v>
      </c>
      <c r="G39" s="8">
        <v>26000</v>
      </c>
      <c r="H39" s="3" t="s">
        <v>68</v>
      </c>
    </row>
    <row r="40" spans="1:8" s="4" customFormat="1" ht="30" x14ac:dyDescent="0.2">
      <c r="A40" s="9"/>
      <c r="B40" s="1">
        <v>126</v>
      </c>
      <c r="C40" s="1" t="s">
        <v>69</v>
      </c>
      <c r="D40" s="7">
        <v>0</v>
      </c>
      <c r="E40" s="7">
        <v>1000</v>
      </c>
      <c r="F40" s="7">
        <v>0</v>
      </c>
      <c r="G40" s="7">
        <v>20000</v>
      </c>
      <c r="H40" s="3" t="s">
        <v>70</v>
      </c>
    </row>
    <row r="41" spans="1:8" s="4" customFormat="1" ht="105" x14ac:dyDescent="0.2">
      <c r="B41" s="1">
        <v>127</v>
      </c>
      <c r="C41" s="1" t="s">
        <v>71</v>
      </c>
      <c r="D41" s="7">
        <v>50531.63</v>
      </c>
      <c r="E41" s="7">
        <v>1500</v>
      </c>
      <c r="F41" s="7">
        <v>7807</v>
      </c>
      <c r="G41" s="7">
        <v>5000</v>
      </c>
      <c r="H41" s="3" t="s">
        <v>192</v>
      </c>
    </row>
    <row r="42" spans="1:8" s="4" customFormat="1" ht="30" x14ac:dyDescent="0.2">
      <c r="B42" s="1">
        <v>128</v>
      </c>
      <c r="C42" s="1" t="s">
        <v>72</v>
      </c>
      <c r="D42" s="7">
        <v>2810</v>
      </c>
      <c r="E42" s="7">
        <v>2750</v>
      </c>
      <c r="F42" s="7">
        <v>0</v>
      </c>
      <c r="G42" s="7">
        <v>2750</v>
      </c>
      <c r="H42" s="3" t="s">
        <v>73</v>
      </c>
    </row>
    <row r="43" spans="1:8" s="4" customFormat="1" x14ac:dyDescent="0.2">
      <c r="A43" s="9"/>
      <c r="B43" s="1">
        <v>129</v>
      </c>
      <c r="C43" s="1" t="s">
        <v>74</v>
      </c>
      <c r="D43" s="7">
        <v>715.02</v>
      </c>
      <c r="E43" s="7">
        <v>400</v>
      </c>
      <c r="F43" s="7">
        <v>204.11</v>
      </c>
      <c r="G43" s="7">
        <v>360</v>
      </c>
      <c r="H43" s="3" t="s">
        <v>75</v>
      </c>
    </row>
    <row r="44" spans="1:8" s="3" customFormat="1" ht="45" x14ac:dyDescent="0.2">
      <c r="B44" s="2">
        <v>130</v>
      </c>
      <c r="C44" s="2" t="s">
        <v>76</v>
      </c>
      <c r="D44" s="8">
        <v>553.58000000000004</v>
      </c>
      <c r="E44" s="8">
        <v>0</v>
      </c>
      <c r="F44" s="8">
        <v>225.44</v>
      </c>
      <c r="G44" s="8">
        <v>600</v>
      </c>
      <c r="H44" s="3" t="s">
        <v>77</v>
      </c>
    </row>
    <row r="45" spans="1:8" s="3" customFormat="1" x14ac:dyDescent="0.2">
      <c r="B45" s="2"/>
      <c r="C45" s="2"/>
      <c r="D45" s="8"/>
      <c r="E45" s="8"/>
      <c r="F45" s="8"/>
      <c r="G45" s="8"/>
    </row>
    <row r="46" spans="1:8" s="4" customFormat="1" ht="15.75" thickBot="1" x14ac:dyDescent="0.25">
      <c r="A46" s="5"/>
      <c r="B46" s="1"/>
      <c r="C46" s="2"/>
      <c r="D46" s="7"/>
      <c r="E46" s="7"/>
      <c r="F46" s="7"/>
      <c r="G46" s="10">
        <f>SUM(G14:G45)</f>
        <v>135151</v>
      </c>
      <c r="H46" s="3"/>
    </row>
    <row r="47" spans="1:8" s="4" customFormat="1" ht="15.75" thickTop="1" x14ac:dyDescent="0.2">
      <c r="A47" s="1" t="s">
        <v>78</v>
      </c>
      <c r="B47" s="5"/>
      <c r="C47" s="5"/>
      <c r="D47" s="5"/>
      <c r="E47" s="5"/>
      <c r="F47" s="5"/>
      <c r="G47" s="6"/>
      <c r="H47" s="3"/>
    </row>
    <row r="48" spans="1:8" s="4" customFormat="1" ht="30" x14ac:dyDescent="0.2">
      <c r="A48" s="9"/>
      <c r="B48" s="1">
        <v>200</v>
      </c>
      <c r="C48" s="1" t="s">
        <v>79</v>
      </c>
      <c r="D48" s="7">
        <v>0</v>
      </c>
      <c r="E48" s="7">
        <v>190516.65</v>
      </c>
      <c r="F48" s="7">
        <v>37294.769999999997</v>
      </c>
      <c r="G48" s="11">
        <v>152649</v>
      </c>
      <c r="H48" s="3" t="s">
        <v>80</v>
      </c>
    </row>
    <row r="49" spans="1:8" s="4" customFormat="1" ht="30" x14ac:dyDescent="0.2">
      <c r="A49" s="9"/>
      <c r="B49" s="1">
        <v>201</v>
      </c>
      <c r="C49" s="1" t="s">
        <v>81</v>
      </c>
      <c r="D49" s="7">
        <v>0</v>
      </c>
      <c r="E49" s="7">
        <v>0</v>
      </c>
      <c r="F49" s="7">
        <v>9774.42</v>
      </c>
      <c r="G49" s="8">
        <v>17498</v>
      </c>
      <c r="H49" s="3" t="s">
        <v>80</v>
      </c>
    </row>
    <row r="50" spans="1:8" s="4" customFormat="1" ht="30" x14ac:dyDescent="0.2">
      <c r="A50" s="9"/>
      <c r="B50" s="1">
        <v>202</v>
      </c>
      <c r="C50" s="1" t="s">
        <v>82</v>
      </c>
      <c r="D50" s="7">
        <v>0</v>
      </c>
      <c r="E50" s="7">
        <v>0</v>
      </c>
      <c r="F50" s="7">
        <v>6937.23</v>
      </c>
      <c r="G50" s="8">
        <v>30396</v>
      </c>
      <c r="H50" s="3" t="s">
        <v>80</v>
      </c>
    </row>
    <row r="51" spans="1:8" s="4" customFormat="1" x14ac:dyDescent="0.2">
      <c r="A51" s="5"/>
      <c r="B51" s="1">
        <v>203</v>
      </c>
      <c r="C51" s="1" t="s">
        <v>83</v>
      </c>
      <c r="D51" s="7">
        <v>1461.6</v>
      </c>
      <c r="E51" s="7">
        <v>1500</v>
      </c>
      <c r="F51" s="7">
        <v>741</v>
      </c>
      <c r="G51" s="8">
        <v>780</v>
      </c>
      <c r="H51" s="3" t="s">
        <v>84</v>
      </c>
    </row>
    <row r="52" spans="1:8" s="4" customFormat="1" x14ac:dyDescent="0.2">
      <c r="A52" s="5"/>
      <c r="B52" s="1">
        <v>204</v>
      </c>
      <c r="C52" s="1" t="s">
        <v>85</v>
      </c>
      <c r="D52" s="7">
        <v>945.25</v>
      </c>
      <c r="E52" s="7">
        <v>1000</v>
      </c>
      <c r="F52" s="7">
        <v>495.52</v>
      </c>
      <c r="G52" s="8">
        <v>1200</v>
      </c>
      <c r="H52" s="3" t="s">
        <v>86</v>
      </c>
    </row>
    <row r="53" spans="1:8" s="4" customFormat="1" x14ac:dyDescent="0.2">
      <c r="A53" s="5"/>
      <c r="B53" s="1"/>
      <c r="C53" s="1"/>
      <c r="D53" s="7"/>
      <c r="E53" s="7"/>
      <c r="F53" s="7"/>
      <c r="G53" s="8"/>
      <c r="H53" s="3"/>
    </row>
    <row r="54" spans="1:8" s="4" customFormat="1" ht="15.75" thickBot="1" x14ac:dyDescent="0.25">
      <c r="A54" s="5"/>
      <c r="B54" s="1"/>
      <c r="C54" s="1"/>
      <c r="D54" s="7"/>
      <c r="E54" s="7"/>
      <c r="F54" s="7"/>
      <c r="G54" s="12">
        <f>SUM(G48:G53)</f>
        <v>202523</v>
      </c>
      <c r="H54" s="3"/>
    </row>
    <row r="55" spans="1:8" s="4" customFormat="1" ht="15.75" thickTop="1" x14ac:dyDescent="0.2">
      <c r="A55" s="1" t="s">
        <v>87</v>
      </c>
      <c r="B55" s="5"/>
      <c r="C55" s="6"/>
      <c r="D55" s="5"/>
      <c r="E55" s="5"/>
      <c r="F55" s="5"/>
      <c r="G55" s="5"/>
      <c r="H55" s="3"/>
    </row>
    <row r="57" spans="1:8" x14ac:dyDescent="0.2">
      <c r="A57" s="5"/>
      <c r="B57" s="1">
        <v>350</v>
      </c>
      <c r="C57" s="2" t="s">
        <v>88</v>
      </c>
      <c r="D57" s="7">
        <v>0</v>
      </c>
      <c r="E57" s="7">
        <v>1500</v>
      </c>
      <c r="F57" s="8">
        <v>0</v>
      </c>
      <c r="G57" s="7">
        <v>1000</v>
      </c>
      <c r="H57" s="3" t="s">
        <v>89</v>
      </c>
    </row>
    <row r="58" spans="1:8" ht="45" x14ac:dyDescent="0.2">
      <c r="A58" s="5"/>
      <c r="B58" s="1">
        <v>351</v>
      </c>
      <c r="C58" s="2" t="s">
        <v>90</v>
      </c>
      <c r="D58" s="7">
        <v>3390.5</v>
      </c>
      <c r="E58" s="7">
        <v>2500</v>
      </c>
      <c r="F58" s="8">
        <v>17</v>
      </c>
      <c r="G58" s="7">
        <v>2500</v>
      </c>
      <c r="H58" s="3" t="s">
        <v>193</v>
      </c>
    </row>
    <row r="59" spans="1:8" x14ac:dyDescent="0.2">
      <c r="A59" s="5"/>
      <c r="B59" s="1">
        <v>352</v>
      </c>
      <c r="C59" s="2" t="s">
        <v>93</v>
      </c>
      <c r="D59" s="7">
        <v>66</v>
      </c>
      <c r="E59" s="7">
        <v>0</v>
      </c>
      <c r="F59" s="8">
        <v>52</v>
      </c>
      <c r="G59" s="7">
        <v>100</v>
      </c>
      <c r="H59" s="3" t="s">
        <v>32</v>
      </c>
    </row>
    <row r="60" spans="1:8" x14ac:dyDescent="0.2">
      <c r="A60" s="5"/>
      <c r="B60" s="1">
        <v>353</v>
      </c>
      <c r="C60" s="2" t="s">
        <v>94</v>
      </c>
      <c r="D60" s="7">
        <v>885</v>
      </c>
      <c r="E60" s="7">
        <v>0</v>
      </c>
      <c r="F60" s="8">
        <v>535</v>
      </c>
      <c r="G60" s="7">
        <v>700</v>
      </c>
      <c r="H60" s="3" t="s">
        <v>89</v>
      </c>
    </row>
    <row r="61" spans="1:8" ht="30" x14ac:dyDescent="0.2">
      <c r="A61" s="5"/>
      <c r="B61" s="1">
        <v>354</v>
      </c>
      <c r="C61" s="2" t="s">
        <v>95</v>
      </c>
      <c r="D61" s="7">
        <v>135</v>
      </c>
      <c r="E61" s="7">
        <v>400</v>
      </c>
      <c r="F61" s="8">
        <v>0</v>
      </c>
      <c r="G61" s="7">
        <v>600</v>
      </c>
      <c r="H61" s="3" t="s">
        <v>89</v>
      </c>
    </row>
    <row r="62" spans="1:8" ht="30" x14ac:dyDescent="0.2">
      <c r="A62" s="5"/>
      <c r="B62" s="1">
        <v>355</v>
      </c>
      <c r="C62" s="2" t="s">
        <v>96</v>
      </c>
      <c r="D62" s="7">
        <v>104162.1</v>
      </c>
      <c r="E62" s="7">
        <v>130000</v>
      </c>
      <c r="F62" s="8">
        <v>61968.9</v>
      </c>
      <c r="G62" s="7">
        <v>110000</v>
      </c>
      <c r="H62" s="3" t="s">
        <v>97</v>
      </c>
    </row>
    <row r="63" spans="1:8" x14ac:dyDescent="0.2">
      <c r="B63" s="1">
        <v>356</v>
      </c>
      <c r="C63" s="2" t="s">
        <v>98</v>
      </c>
      <c r="D63" s="7">
        <v>2351.41</v>
      </c>
      <c r="E63" s="7">
        <v>1000</v>
      </c>
      <c r="F63" s="8">
        <v>198.33</v>
      </c>
      <c r="G63" s="7">
        <v>1500</v>
      </c>
      <c r="H63" s="3" t="s">
        <v>89</v>
      </c>
    </row>
    <row r="64" spans="1:8" x14ac:dyDescent="0.2">
      <c r="B64" s="1">
        <v>357</v>
      </c>
      <c r="C64" s="2" t="s">
        <v>99</v>
      </c>
      <c r="D64" s="7"/>
      <c r="E64" s="7"/>
      <c r="F64" s="8"/>
      <c r="G64" s="7">
        <v>1500</v>
      </c>
      <c r="H64" s="3" t="s">
        <v>89</v>
      </c>
    </row>
    <row r="65" spans="1:8" ht="45" x14ac:dyDescent="0.2">
      <c r="B65" s="1">
        <v>358</v>
      </c>
      <c r="C65" s="2" t="s">
        <v>100</v>
      </c>
      <c r="D65" s="7">
        <v>56184.23</v>
      </c>
      <c r="E65" s="7">
        <v>0</v>
      </c>
      <c r="F65" s="8">
        <v>4693.46</v>
      </c>
      <c r="G65" s="7">
        <v>2000</v>
      </c>
      <c r="H65" s="3" t="s">
        <v>194</v>
      </c>
    </row>
    <row r="66" spans="1:8" x14ac:dyDescent="0.2">
      <c r="B66" s="1"/>
      <c r="C66" s="2"/>
      <c r="D66" s="7"/>
      <c r="E66" s="7"/>
      <c r="F66" s="8"/>
      <c r="G66" s="7"/>
    </row>
    <row r="67" spans="1:8" ht="15.75" thickBot="1" x14ac:dyDescent="0.25">
      <c r="G67" s="13">
        <f>SUM(G57:G66)</f>
        <v>119900</v>
      </c>
    </row>
    <row r="68" spans="1:8" s="4" customFormat="1" ht="15.75" thickTop="1" x14ac:dyDescent="0.2">
      <c r="A68" s="1" t="s">
        <v>101</v>
      </c>
      <c r="B68" s="5"/>
      <c r="C68" s="5"/>
      <c r="D68" s="5"/>
      <c r="E68" s="5"/>
      <c r="F68" s="5"/>
      <c r="G68" s="6"/>
      <c r="H68" s="3"/>
    </row>
    <row r="69" spans="1:8" s="3" customFormat="1" ht="30" x14ac:dyDescent="0.2">
      <c r="B69" s="2">
        <v>300</v>
      </c>
      <c r="C69" s="2" t="s">
        <v>102</v>
      </c>
      <c r="D69" s="8">
        <v>71926.36</v>
      </c>
      <c r="E69" s="8">
        <v>83182</v>
      </c>
      <c r="F69" s="8">
        <v>32039.53</v>
      </c>
      <c r="G69" s="8">
        <v>106859</v>
      </c>
      <c r="H69" s="3" t="s">
        <v>103</v>
      </c>
    </row>
    <row r="70" spans="1:8" s="3" customFormat="1" ht="30" x14ac:dyDescent="0.2">
      <c r="B70" s="2">
        <v>301</v>
      </c>
      <c r="C70" s="2" t="s">
        <v>104</v>
      </c>
      <c r="D70" s="8">
        <v>9181.92</v>
      </c>
      <c r="E70" s="8">
        <v>6455.92</v>
      </c>
      <c r="F70" s="8">
        <v>3934.01</v>
      </c>
      <c r="G70" s="8">
        <v>9238</v>
      </c>
      <c r="H70" s="3" t="s">
        <v>103</v>
      </c>
    </row>
    <row r="71" spans="1:8" s="3" customFormat="1" ht="30" x14ac:dyDescent="0.2">
      <c r="B71" s="2">
        <v>302</v>
      </c>
      <c r="C71" s="2" t="s">
        <v>105</v>
      </c>
      <c r="D71" s="8">
        <v>22093.99</v>
      </c>
      <c r="E71" s="8">
        <v>20629.14</v>
      </c>
      <c r="F71" s="8">
        <v>12699.15</v>
      </c>
      <c r="G71" s="8">
        <v>26502</v>
      </c>
      <c r="H71" s="3" t="s">
        <v>103</v>
      </c>
    </row>
    <row r="72" spans="1:8" s="3" customFormat="1" ht="60" x14ac:dyDescent="0.2">
      <c r="B72" s="2">
        <v>303</v>
      </c>
      <c r="C72" s="2" t="s">
        <v>106</v>
      </c>
      <c r="D72" s="8">
        <v>0</v>
      </c>
      <c r="E72" s="8">
        <v>0</v>
      </c>
      <c r="F72" s="8">
        <v>0</v>
      </c>
      <c r="G72" s="8">
        <v>3000</v>
      </c>
      <c r="H72" s="3" t="s">
        <v>107</v>
      </c>
    </row>
    <row r="73" spans="1:8" s="3" customFormat="1" ht="45" x14ac:dyDescent="0.2">
      <c r="B73" s="2">
        <v>304</v>
      </c>
      <c r="C73" s="2" t="s">
        <v>49</v>
      </c>
      <c r="D73" s="8">
        <v>3676.89</v>
      </c>
      <c r="E73" s="8">
        <v>3250</v>
      </c>
      <c r="F73" s="8">
        <v>3860.73</v>
      </c>
      <c r="G73" s="8">
        <v>4054</v>
      </c>
      <c r="H73" s="3" t="s">
        <v>108</v>
      </c>
    </row>
    <row r="74" spans="1:8" s="3" customFormat="1" ht="45" x14ac:dyDescent="0.2">
      <c r="B74" s="2">
        <v>305</v>
      </c>
      <c r="C74" s="2" t="s">
        <v>109</v>
      </c>
      <c r="D74" s="8">
        <v>1933.62</v>
      </c>
      <c r="E74" s="8">
        <v>8500</v>
      </c>
      <c r="F74" s="8">
        <v>1933.62</v>
      </c>
      <c r="G74" s="8">
        <v>2000</v>
      </c>
      <c r="H74" s="3" t="s">
        <v>110</v>
      </c>
    </row>
    <row r="75" spans="1:8" s="3" customFormat="1" ht="75" x14ac:dyDescent="0.2">
      <c r="B75" s="2">
        <v>306</v>
      </c>
      <c r="C75" s="2" t="s">
        <v>111</v>
      </c>
      <c r="D75" s="8">
        <v>2390.81</v>
      </c>
      <c r="E75" s="8">
        <v>7750</v>
      </c>
      <c r="F75" s="8">
        <v>1765.32</v>
      </c>
      <c r="G75" s="8">
        <v>3980</v>
      </c>
      <c r="H75" s="3" t="s">
        <v>112</v>
      </c>
    </row>
    <row r="76" spans="1:8" s="3" customFormat="1" ht="90" x14ac:dyDescent="0.2">
      <c r="B76" s="2">
        <v>307</v>
      </c>
      <c r="C76" s="2" t="s">
        <v>113</v>
      </c>
      <c r="D76" s="8">
        <v>4334.6099999999997</v>
      </c>
      <c r="E76" s="8">
        <v>7000</v>
      </c>
      <c r="F76" s="8">
        <v>1243.8900000000001</v>
      </c>
      <c r="G76" s="8">
        <v>7214</v>
      </c>
      <c r="H76" s="3" t="s">
        <v>114</v>
      </c>
    </row>
    <row r="77" spans="1:8" s="3" customFormat="1" ht="75" x14ac:dyDescent="0.2">
      <c r="B77" s="2">
        <v>308</v>
      </c>
      <c r="C77" s="2" t="s">
        <v>115</v>
      </c>
      <c r="D77" s="8">
        <v>7718.58</v>
      </c>
      <c r="E77" s="8">
        <v>10000</v>
      </c>
      <c r="F77" s="8">
        <v>3712</v>
      </c>
      <c r="G77" s="8">
        <v>10300</v>
      </c>
      <c r="H77" s="3" t="s">
        <v>116</v>
      </c>
    </row>
    <row r="78" spans="1:8" s="3" customFormat="1" ht="30" x14ac:dyDescent="0.2">
      <c r="B78" s="2">
        <v>309</v>
      </c>
      <c r="C78" s="2" t="s">
        <v>25</v>
      </c>
      <c r="D78" s="8">
        <v>2183.17</v>
      </c>
      <c r="E78" s="8">
        <v>3000</v>
      </c>
      <c r="F78" s="8">
        <v>0</v>
      </c>
      <c r="G78" s="8">
        <v>2190</v>
      </c>
      <c r="H78" s="3" t="s">
        <v>117</v>
      </c>
    </row>
    <row r="79" spans="1:8" s="3" customFormat="1" ht="30" x14ac:dyDescent="0.2">
      <c r="B79" s="2">
        <v>310</v>
      </c>
      <c r="C79" s="2" t="s">
        <v>118</v>
      </c>
      <c r="D79" s="8">
        <v>490.59</v>
      </c>
      <c r="E79" s="8">
        <v>1000</v>
      </c>
      <c r="F79" s="8">
        <v>0</v>
      </c>
      <c r="G79" s="8">
        <v>1000</v>
      </c>
      <c r="H79" s="3" t="s">
        <v>119</v>
      </c>
    </row>
    <row r="80" spans="1:8" s="3" customFormat="1" ht="105" x14ac:dyDescent="0.2">
      <c r="B80" s="2">
        <v>311</v>
      </c>
      <c r="C80" s="2" t="s">
        <v>120</v>
      </c>
      <c r="D80" s="8">
        <v>6824.87</v>
      </c>
      <c r="E80" s="8">
        <v>5000</v>
      </c>
      <c r="F80" s="8">
        <v>4465.5200000000004</v>
      </c>
      <c r="G80" s="8">
        <v>1500</v>
      </c>
      <c r="H80" s="3" t="s">
        <v>121</v>
      </c>
    </row>
    <row r="81" spans="1:8" s="3" customFormat="1" x14ac:dyDescent="0.2">
      <c r="B81" s="2">
        <v>312</v>
      </c>
      <c r="C81" s="2" t="s">
        <v>122</v>
      </c>
      <c r="D81" s="8">
        <v>0</v>
      </c>
      <c r="E81" s="8">
        <v>0</v>
      </c>
      <c r="F81" s="8">
        <v>0</v>
      </c>
      <c r="G81" s="8">
        <v>4500</v>
      </c>
      <c r="H81" s="3" t="s">
        <v>123</v>
      </c>
    </row>
    <row r="82" spans="1:8" s="3" customFormat="1" x14ac:dyDescent="0.2">
      <c r="B82" s="2">
        <v>313</v>
      </c>
      <c r="C82" s="2" t="s">
        <v>124</v>
      </c>
      <c r="D82" s="8">
        <v>0</v>
      </c>
      <c r="E82" s="8">
        <v>0</v>
      </c>
      <c r="F82" s="8">
        <v>0</v>
      </c>
      <c r="G82" s="8">
        <v>700</v>
      </c>
      <c r="H82" s="3" t="s">
        <v>123</v>
      </c>
    </row>
    <row r="83" spans="1:8" s="3" customFormat="1" ht="45" x14ac:dyDescent="0.2">
      <c r="B83" s="2">
        <v>314</v>
      </c>
      <c r="C83" s="2" t="s">
        <v>125</v>
      </c>
      <c r="D83" s="8">
        <v>1206.98</v>
      </c>
      <c r="E83" s="8">
        <v>1000</v>
      </c>
      <c r="F83" s="8">
        <v>0</v>
      </c>
      <c r="G83" s="8">
        <v>2000</v>
      </c>
      <c r="H83" s="3" t="s">
        <v>195</v>
      </c>
    </row>
    <row r="84" spans="1:8" s="3" customFormat="1" ht="60" x14ac:dyDescent="0.2">
      <c r="B84" s="2">
        <v>315</v>
      </c>
      <c r="C84" s="2" t="s">
        <v>126</v>
      </c>
      <c r="D84" s="8">
        <v>1089.5999999999999</v>
      </c>
      <c r="E84" s="8">
        <v>500</v>
      </c>
      <c r="F84" s="8">
        <v>0</v>
      </c>
      <c r="G84" s="8">
        <v>4000</v>
      </c>
      <c r="H84" s="3" t="s">
        <v>127</v>
      </c>
    </row>
    <row r="85" spans="1:8" s="3" customFormat="1" ht="75" x14ac:dyDescent="0.2">
      <c r="B85" s="2">
        <v>316</v>
      </c>
      <c r="C85" s="2" t="s">
        <v>128</v>
      </c>
      <c r="D85" s="8">
        <v>565.49</v>
      </c>
      <c r="E85" s="8">
        <v>0</v>
      </c>
      <c r="F85" s="8">
        <v>0</v>
      </c>
      <c r="G85" s="8">
        <v>5000</v>
      </c>
      <c r="H85" s="3" t="s">
        <v>129</v>
      </c>
    </row>
    <row r="86" spans="1:8" s="3" customFormat="1" ht="90" x14ac:dyDescent="0.2">
      <c r="B86" s="2">
        <v>317</v>
      </c>
      <c r="C86" s="2" t="s">
        <v>130</v>
      </c>
      <c r="D86" s="8">
        <v>9768.26</v>
      </c>
      <c r="E86" s="8">
        <v>10000</v>
      </c>
      <c r="F86" s="8">
        <v>2280.54</v>
      </c>
      <c r="G86" s="8">
        <v>15000</v>
      </c>
      <c r="H86" s="3" t="s">
        <v>131</v>
      </c>
    </row>
    <row r="87" spans="1:8" s="3" customFormat="1" ht="60" x14ac:dyDescent="0.2">
      <c r="B87" s="2">
        <v>318</v>
      </c>
      <c r="C87" s="2" t="s">
        <v>132</v>
      </c>
      <c r="D87" s="8">
        <v>1041.67</v>
      </c>
      <c r="E87" s="8">
        <v>1250</v>
      </c>
      <c r="F87" s="8">
        <v>0</v>
      </c>
      <c r="G87" s="8">
        <v>1250</v>
      </c>
      <c r="H87" s="3" t="s">
        <v>133</v>
      </c>
    </row>
    <row r="88" spans="1:8" s="3" customFormat="1" ht="105" x14ac:dyDescent="0.2">
      <c r="B88" s="2">
        <v>319</v>
      </c>
      <c r="C88" s="2" t="s">
        <v>134</v>
      </c>
      <c r="D88" s="8">
        <v>2724.8</v>
      </c>
      <c r="E88" s="8">
        <v>2250</v>
      </c>
      <c r="F88" s="8">
        <v>1692.5</v>
      </c>
      <c r="G88" s="8">
        <v>2212.13</v>
      </c>
      <c r="H88" s="3" t="s">
        <v>196</v>
      </c>
    </row>
    <row r="89" spans="1:8" s="3" customFormat="1" ht="75" x14ac:dyDescent="0.2">
      <c r="B89" s="2">
        <v>320</v>
      </c>
      <c r="C89" s="2" t="s">
        <v>35</v>
      </c>
      <c r="D89" s="8">
        <v>1018.83</v>
      </c>
      <c r="E89" s="8">
        <v>1000</v>
      </c>
      <c r="F89" s="8">
        <v>0</v>
      </c>
      <c r="G89" s="8">
        <v>1000</v>
      </c>
      <c r="H89" s="3" t="s">
        <v>135</v>
      </c>
    </row>
    <row r="90" spans="1:8" s="3" customFormat="1" ht="120" x14ac:dyDescent="0.2">
      <c r="B90" s="2">
        <v>321</v>
      </c>
      <c r="C90" s="2" t="s">
        <v>33</v>
      </c>
      <c r="D90" s="8">
        <v>1540.15</v>
      </c>
      <c r="E90" s="8">
        <v>1500</v>
      </c>
      <c r="F90" s="8">
        <v>3650</v>
      </c>
      <c r="G90" s="8">
        <v>4000</v>
      </c>
      <c r="H90" s="3" t="s">
        <v>197</v>
      </c>
    </row>
    <row r="91" spans="1:8" s="3" customFormat="1" x14ac:dyDescent="0.2">
      <c r="B91" s="2">
        <v>322</v>
      </c>
      <c r="C91" s="2" t="s">
        <v>136</v>
      </c>
      <c r="D91" s="8">
        <v>521.12</v>
      </c>
      <c r="E91" s="8">
        <v>0</v>
      </c>
      <c r="F91" s="8">
        <v>121.25</v>
      </c>
      <c r="G91" s="8">
        <v>300</v>
      </c>
      <c r="H91" s="3" t="s">
        <v>137</v>
      </c>
    </row>
    <row r="92" spans="1:8" s="3" customFormat="1" ht="30" x14ac:dyDescent="0.2">
      <c r="A92" s="6"/>
      <c r="B92" s="2">
        <v>323</v>
      </c>
      <c r="C92" s="2" t="s">
        <v>138</v>
      </c>
      <c r="D92" s="8">
        <v>0</v>
      </c>
      <c r="E92" s="8">
        <v>4700</v>
      </c>
      <c r="F92" s="8">
        <v>0</v>
      </c>
      <c r="G92" s="8">
        <v>7500</v>
      </c>
      <c r="H92" s="3" t="s">
        <v>139</v>
      </c>
    </row>
    <row r="93" spans="1:8" s="3" customFormat="1" ht="75" x14ac:dyDescent="0.2">
      <c r="B93" s="2">
        <v>324</v>
      </c>
      <c r="C93" s="2" t="s">
        <v>140</v>
      </c>
      <c r="D93" s="8">
        <v>3333.75</v>
      </c>
      <c r="E93" s="8">
        <v>5500</v>
      </c>
      <c r="F93" s="8">
        <v>0</v>
      </c>
      <c r="G93" s="8">
        <v>5500</v>
      </c>
      <c r="H93" s="3" t="s">
        <v>198</v>
      </c>
    </row>
    <row r="94" spans="1:8" s="3" customFormat="1" ht="30" x14ac:dyDescent="0.2">
      <c r="B94" s="2">
        <v>325</v>
      </c>
      <c r="C94" s="2" t="s">
        <v>141</v>
      </c>
      <c r="D94" s="8">
        <v>0</v>
      </c>
      <c r="E94" s="8">
        <v>6300</v>
      </c>
      <c r="F94" s="8">
        <v>11160</v>
      </c>
      <c r="G94" s="8">
        <v>11160</v>
      </c>
      <c r="H94" s="3" t="s">
        <v>142</v>
      </c>
    </row>
    <row r="95" spans="1:8" s="3" customFormat="1" ht="165" x14ac:dyDescent="0.2">
      <c r="B95" s="2">
        <v>326</v>
      </c>
      <c r="C95" s="2" t="s">
        <v>143</v>
      </c>
      <c r="D95" s="8">
        <v>39917.599999999999</v>
      </c>
      <c r="E95" s="8">
        <v>35200</v>
      </c>
      <c r="F95" s="8">
        <v>28652.6</v>
      </c>
      <c r="G95" s="8">
        <v>50000</v>
      </c>
      <c r="H95" s="3" t="s">
        <v>144</v>
      </c>
    </row>
    <row r="96" spans="1:8" s="3" customFormat="1" ht="45" x14ac:dyDescent="0.2">
      <c r="B96" s="2">
        <v>327</v>
      </c>
      <c r="C96" s="2" t="s">
        <v>145</v>
      </c>
      <c r="D96" s="8">
        <v>0</v>
      </c>
      <c r="E96" s="8">
        <v>0</v>
      </c>
      <c r="F96" s="8">
        <v>0</v>
      </c>
      <c r="G96" s="8">
        <v>1000</v>
      </c>
      <c r="H96" s="3" t="s">
        <v>146</v>
      </c>
    </row>
    <row r="97" spans="1:8" s="3" customFormat="1" ht="60" x14ac:dyDescent="0.2">
      <c r="B97" s="2">
        <v>328</v>
      </c>
      <c r="C97" s="2" t="s">
        <v>147</v>
      </c>
      <c r="D97" s="8">
        <v>203.7</v>
      </c>
      <c r="E97" s="8">
        <v>0</v>
      </c>
      <c r="F97" s="8">
        <v>0</v>
      </c>
      <c r="G97" s="8">
        <v>2000</v>
      </c>
      <c r="H97" s="3" t="s">
        <v>148</v>
      </c>
    </row>
    <row r="98" spans="1:8" s="3" customFormat="1" ht="60.6" customHeight="1" x14ac:dyDescent="0.2">
      <c r="B98" s="2">
        <v>329</v>
      </c>
      <c r="C98" s="2" t="s">
        <v>90</v>
      </c>
      <c r="D98" s="8">
        <v>2422.86</v>
      </c>
      <c r="E98" s="8">
        <v>3750</v>
      </c>
      <c r="F98" s="8">
        <v>0</v>
      </c>
      <c r="G98" s="8">
        <v>3750</v>
      </c>
      <c r="H98" s="3" t="s">
        <v>149</v>
      </c>
    </row>
    <row r="99" spans="1:8" s="3" customFormat="1" x14ac:dyDescent="0.2">
      <c r="B99" s="2">
        <v>330</v>
      </c>
      <c r="C99" s="2" t="s">
        <v>150</v>
      </c>
      <c r="D99" s="8">
        <v>4247.18</v>
      </c>
      <c r="E99" s="8">
        <v>2500</v>
      </c>
      <c r="F99" s="8">
        <v>0</v>
      </c>
      <c r="G99" s="8">
        <v>5000</v>
      </c>
      <c r="H99" s="3" t="s">
        <v>89</v>
      </c>
    </row>
    <row r="100" spans="1:8" s="3" customFormat="1" x14ac:dyDescent="0.2">
      <c r="B100" s="2">
        <v>331</v>
      </c>
      <c r="C100" s="2" t="s">
        <v>151</v>
      </c>
      <c r="D100" s="8"/>
      <c r="E100" s="8"/>
      <c r="F100" s="8"/>
      <c r="G100" s="8">
        <v>1000</v>
      </c>
      <c r="H100" s="3" t="s">
        <v>89</v>
      </c>
    </row>
    <row r="101" spans="1:8" s="3" customFormat="1" x14ac:dyDescent="0.2">
      <c r="B101" s="2">
        <v>332</v>
      </c>
      <c r="C101" s="2" t="s">
        <v>152</v>
      </c>
      <c r="D101" s="8"/>
      <c r="E101" s="8"/>
      <c r="F101" s="8"/>
      <c r="G101" s="8">
        <v>2000</v>
      </c>
      <c r="H101" s="3" t="s">
        <v>89</v>
      </c>
    </row>
    <row r="102" spans="1:8" s="3" customFormat="1" x14ac:dyDescent="0.2">
      <c r="B102" s="2">
        <v>333</v>
      </c>
      <c r="C102" s="2" t="s">
        <v>153</v>
      </c>
      <c r="D102" s="8"/>
      <c r="E102" s="8"/>
      <c r="F102" s="8"/>
      <c r="G102" s="8">
        <v>1000</v>
      </c>
      <c r="H102" s="3" t="s">
        <v>89</v>
      </c>
    </row>
    <row r="103" spans="1:8" s="3" customFormat="1" x14ac:dyDescent="0.2">
      <c r="B103" s="2">
        <v>334</v>
      </c>
      <c r="C103" s="2" t="s">
        <v>154</v>
      </c>
      <c r="D103" s="8"/>
      <c r="E103" s="8"/>
      <c r="F103" s="8"/>
      <c r="G103" s="8">
        <v>500</v>
      </c>
      <c r="H103" s="3" t="s">
        <v>89</v>
      </c>
    </row>
    <row r="104" spans="1:8" s="3" customFormat="1" x14ac:dyDescent="0.2">
      <c r="B104" s="2">
        <v>335</v>
      </c>
      <c r="C104" s="2" t="s">
        <v>155</v>
      </c>
      <c r="D104" s="8"/>
      <c r="E104" s="8"/>
      <c r="F104" s="8"/>
      <c r="G104" s="8">
        <v>2000</v>
      </c>
      <c r="H104" s="3" t="s">
        <v>89</v>
      </c>
    </row>
    <row r="105" spans="1:8" s="3" customFormat="1" ht="90" x14ac:dyDescent="0.2">
      <c r="A105" s="6"/>
      <c r="B105" s="2">
        <v>336</v>
      </c>
      <c r="C105" s="2" t="s">
        <v>156</v>
      </c>
      <c r="D105" s="8">
        <v>0</v>
      </c>
      <c r="E105" s="8">
        <v>15000</v>
      </c>
      <c r="F105" s="8">
        <v>0</v>
      </c>
      <c r="G105" s="8">
        <v>2000</v>
      </c>
      <c r="H105" s="3" t="s">
        <v>199</v>
      </c>
    </row>
    <row r="106" spans="1:8" s="3" customFormat="1" x14ac:dyDescent="0.2">
      <c r="A106" s="6"/>
      <c r="B106" s="2">
        <v>337</v>
      </c>
      <c r="C106" s="2" t="s">
        <v>157</v>
      </c>
      <c r="D106" s="8">
        <v>300</v>
      </c>
      <c r="E106" s="8">
        <v>300</v>
      </c>
      <c r="F106" s="8">
        <v>300</v>
      </c>
      <c r="G106" s="8">
        <v>300</v>
      </c>
      <c r="H106" s="3" t="s">
        <v>158</v>
      </c>
    </row>
    <row r="107" spans="1:8" s="3" customFormat="1" ht="90" x14ac:dyDescent="0.2">
      <c r="A107" s="6"/>
      <c r="B107" s="2">
        <v>338</v>
      </c>
      <c r="C107" s="2" t="s">
        <v>159</v>
      </c>
      <c r="D107" s="8">
        <v>4408.51</v>
      </c>
      <c r="E107" s="8">
        <v>3450</v>
      </c>
      <c r="F107" s="8">
        <v>1890.21</v>
      </c>
      <c r="G107" s="8">
        <v>5500</v>
      </c>
      <c r="H107" s="3" t="s">
        <v>160</v>
      </c>
    </row>
    <row r="108" spans="1:8" s="3" customFormat="1" ht="60" x14ac:dyDescent="0.2">
      <c r="A108" s="6"/>
      <c r="B108" s="2">
        <v>339</v>
      </c>
      <c r="C108" s="2" t="s">
        <v>161</v>
      </c>
      <c r="D108" s="8">
        <v>1891.21</v>
      </c>
      <c r="E108" s="8">
        <v>1750</v>
      </c>
      <c r="F108" s="8">
        <v>103.23</v>
      </c>
      <c r="G108" s="8">
        <v>4000</v>
      </c>
      <c r="H108" s="3" t="s">
        <v>200</v>
      </c>
    </row>
    <row r="109" spans="1:8" s="3" customFormat="1" ht="75" x14ac:dyDescent="0.2">
      <c r="B109" s="2">
        <v>340</v>
      </c>
      <c r="C109" s="2" t="s">
        <v>162</v>
      </c>
      <c r="D109" s="8">
        <v>250.5</v>
      </c>
      <c r="E109" s="8">
        <v>250</v>
      </c>
      <c r="F109" s="8">
        <v>0</v>
      </c>
      <c r="G109" s="8">
        <v>250</v>
      </c>
      <c r="H109" s="3" t="s">
        <v>163</v>
      </c>
    </row>
    <row r="110" spans="1:8" s="3" customFormat="1" ht="120" x14ac:dyDescent="0.2">
      <c r="B110" s="2">
        <v>341</v>
      </c>
      <c r="C110" s="2" t="s">
        <v>164</v>
      </c>
      <c r="D110" s="8">
        <v>18680.3</v>
      </c>
      <c r="E110" s="8">
        <v>0</v>
      </c>
      <c r="F110" s="8">
        <v>4840.72</v>
      </c>
      <c r="G110" s="8">
        <v>2000</v>
      </c>
      <c r="H110" s="3" t="s">
        <v>165</v>
      </c>
    </row>
    <row r="111" spans="1:8" s="3" customFormat="1" x14ac:dyDescent="0.2">
      <c r="B111" s="2"/>
      <c r="C111" s="2"/>
      <c r="D111" s="8"/>
      <c r="E111" s="8"/>
      <c r="F111" s="8"/>
      <c r="G111" s="8"/>
    </row>
    <row r="112" spans="1:8" s="3" customFormat="1" ht="15.75" thickBot="1" x14ac:dyDescent="0.25">
      <c r="B112" s="2"/>
      <c r="C112" s="2"/>
      <c r="D112" s="8"/>
      <c r="E112" s="8"/>
      <c r="F112" s="8"/>
      <c r="G112" s="12">
        <f>SUM(G69:G111)</f>
        <v>324259.13</v>
      </c>
    </row>
    <row r="113" spans="1:8" s="3" customFormat="1" ht="15.75" thickTop="1" x14ac:dyDescent="0.2">
      <c r="A113" s="3" t="s">
        <v>201</v>
      </c>
      <c r="B113" s="2"/>
      <c r="C113" s="2"/>
      <c r="D113" s="8"/>
      <c r="E113" s="8"/>
      <c r="F113" s="8"/>
      <c r="G113" s="8"/>
    </row>
    <row r="114" spans="1:8" ht="45" x14ac:dyDescent="0.2">
      <c r="A114" s="5"/>
      <c r="B114" s="1">
        <v>410</v>
      </c>
      <c r="C114" s="2" t="s">
        <v>91</v>
      </c>
      <c r="D114" s="7">
        <v>18377.5</v>
      </c>
      <c r="E114" s="7">
        <v>20070</v>
      </c>
      <c r="F114" s="8">
        <v>17506.3</v>
      </c>
      <c r="G114" s="7">
        <v>19000</v>
      </c>
      <c r="H114" s="3" t="s">
        <v>92</v>
      </c>
    </row>
    <row r="115" spans="1:8" ht="15.75" thickBot="1" x14ac:dyDescent="0.25">
      <c r="A115" s="5"/>
      <c r="B115" s="1"/>
      <c r="C115" s="2"/>
      <c r="D115" s="7"/>
      <c r="E115" s="7"/>
      <c r="F115" s="8"/>
      <c r="G115" s="10">
        <f>SUM(G114)</f>
        <v>19000</v>
      </c>
    </row>
    <row r="116" spans="1:8" ht="15.75" thickTop="1" x14ac:dyDescent="0.2">
      <c r="A116" s="5"/>
      <c r="B116" s="1"/>
      <c r="C116" s="2"/>
      <c r="D116" s="7"/>
      <c r="E116" s="7"/>
      <c r="F116" s="8"/>
      <c r="G116" s="7"/>
    </row>
    <row r="117" spans="1:8" s="3" customFormat="1" ht="60" x14ac:dyDescent="0.2">
      <c r="A117" s="3" t="s">
        <v>202</v>
      </c>
      <c r="B117" s="2">
        <v>400</v>
      </c>
      <c r="C117" s="2" t="s">
        <v>166</v>
      </c>
      <c r="D117" s="8">
        <v>2402.77</v>
      </c>
      <c r="E117" s="8">
        <v>1000</v>
      </c>
      <c r="F117" s="8">
        <v>961.57</v>
      </c>
      <c r="G117" s="8">
        <v>2500</v>
      </c>
      <c r="H117" s="3" t="s">
        <v>167</v>
      </c>
    </row>
    <row r="118" spans="1:8" s="3" customFormat="1" ht="60" x14ac:dyDescent="0.2">
      <c r="B118" s="2">
        <v>401</v>
      </c>
      <c r="C118" s="2" t="s">
        <v>168</v>
      </c>
      <c r="D118" s="8">
        <v>2100</v>
      </c>
      <c r="E118" s="8">
        <v>3000</v>
      </c>
      <c r="F118" s="8">
        <v>0</v>
      </c>
      <c r="G118" s="8">
        <v>3000</v>
      </c>
      <c r="H118" s="3" t="s">
        <v>169</v>
      </c>
    </row>
    <row r="119" spans="1:8" s="3" customFormat="1" ht="75" x14ac:dyDescent="0.2">
      <c r="B119" s="2">
        <v>402</v>
      </c>
      <c r="C119" s="2" t="s">
        <v>170</v>
      </c>
      <c r="D119" s="8">
        <v>0</v>
      </c>
      <c r="E119" s="8">
        <v>0</v>
      </c>
      <c r="F119" s="8">
        <v>110.75</v>
      </c>
      <c r="G119" s="8">
        <v>500</v>
      </c>
      <c r="H119" s="3" t="s">
        <v>171</v>
      </c>
    </row>
    <row r="120" spans="1:8" s="3" customFormat="1" ht="45" x14ac:dyDescent="0.2">
      <c r="B120" s="2">
        <v>403</v>
      </c>
      <c r="C120" s="2" t="s">
        <v>172</v>
      </c>
      <c r="D120" s="8">
        <v>4091.66</v>
      </c>
      <c r="E120" s="8">
        <v>5100</v>
      </c>
      <c r="F120" s="8">
        <v>4875</v>
      </c>
      <c r="G120" s="8">
        <v>6700</v>
      </c>
      <c r="H120" s="3" t="s">
        <v>173</v>
      </c>
    </row>
    <row r="121" spans="1:8" s="3" customFormat="1" ht="30" x14ac:dyDescent="0.2">
      <c r="B121" s="2">
        <v>404</v>
      </c>
      <c r="C121" s="2" t="s">
        <v>174</v>
      </c>
      <c r="D121" s="8">
        <v>55</v>
      </c>
      <c r="E121" s="8">
        <v>100</v>
      </c>
      <c r="F121" s="8">
        <v>0</v>
      </c>
      <c r="G121" s="8">
        <v>55</v>
      </c>
      <c r="H121" s="3" t="s">
        <v>175</v>
      </c>
    </row>
    <row r="122" spans="1:8" s="3" customFormat="1" ht="75" x14ac:dyDescent="0.2">
      <c r="B122" s="2">
        <v>405</v>
      </c>
      <c r="C122" s="2" t="s">
        <v>176</v>
      </c>
      <c r="D122" s="8">
        <v>654</v>
      </c>
      <c r="E122" s="8">
        <v>600</v>
      </c>
      <c r="F122" s="8">
        <v>0</v>
      </c>
      <c r="G122" s="8">
        <v>694</v>
      </c>
      <c r="H122" s="3" t="s">
        <v>177</v>
      </c>
    </row>
    <row r="123" spans="1:8" s="3" customFormat="1" ht="30" x14ac:dyDescent="0.2">
      <c r="B123" s="2">
        <v>406</v>
      </c>
      <c r="C123" s="2" t="s">
        <v>178</v>
      </c>
      <c r="D123" s="8">
        <v>4361.04</v>
      </c>
      <c r="E123" s="8">
        <v>4750</v>
      </c>
      <c r="F123" s="8">
        <v>373.31</v>
      </c>
      <c r="G123" s="8">
        <v>4750</v>
      </c>
      <c r="H123" s="3" t="s">
        <v>179</v>
      </c>
    </row>
    <row r="124" spans="1:8" s="3" customFormat="1" ht="30" x14ac:dyDescent="0.2">
      <c r="B124" s="2">
        <v>407</v>
      </c>
      <c r="C124" s="2" t="s">
        <v>93</v>
      </c>
      <c r="D124" s="8">
        <v>10</v>
      </c>
      <c r="E124" s="8">
        <v>0</v>
      </c>
      <c r="F124" s="8">
        <v>0</v>
      </c>
      <c r="G124" s="8">
        <v>90</v>
      </c>
      <c r="H124" s="3" t="s">
        <v>180</v>
      </c>
    </row>
    <row r="125" spans="1:8" s="3" customFormat="1" ht="90" x14ac:dyDescent="0.2">
      <c r="B125" s="2">
        <v>408</v>
      </c>
      <c r="C125" s="2" t="s">
        <v>181</v>
      </c>
      <c r="D125" s="8">
        <v>280</v>
      </c>
      <c r="E125" s="8">
        <v>0</v>
      </c>
      <c r="F125" s="8">
        <v>15</v>
      </c>
      <c r="G125" s="8">
        <v>500</v>
      </c>
      <c r="H125" s="3" t="s">
        <v>182</v>
      </c>
    </row>
    <row r="126" spans="1:8" s="3" customFormat="1" x14ac:dyDescent="0.2">
      <c r="B126" s="2"/>
      <c r="C126" s="2"/>
      <c r="D126" s="8"/>
      <c r="E126" s="8"/>
      <c r="F126" s="8"/>
      <c r="G126" s="8"/>
    </row>
    <row r="127" spans="1:8" s="3" customFormat="1" ht="15.75" thickBot="1" x14ac:dyDescent="0.25">
      <c r="B127" s="2"/>
      <c r="C127" s="2"/>
      <c r="D127" s="8"/>
      <c r="E127" s="8"/>
      <c r="F127" s="8"/>
      <c r="G127" s="12">
        <f>SUM(G117:G126)</f>
        <v>18789</v>
      </c>
    </row>
    <row r="128" spans="1:8" ht="15.75" thickTop="1" x14ac:dyDescent="0.2"/>
    <row r="129" spans="1:7" x14ac:dyDescent="0.2">
      <c r="F129" s="9" t="s">
        <v>183</v>
      </c>
      <c r="G129" s="14">
        <f>SUM(G12+G67+G115-G46-G54-G112-G127)</f>
        <v>-484790.13</v>
      </c>
    </row>
    <row r="130" spans="1:7" x14ac:dyDescent="0.2">
      <c r="C130" s="9"/>
    </row>
    <row r="131" spans="1:7" x14ac:dyDescent="0.2">
      <c r="A131" s="9" t="s">
        <v>7</v>
      </c>
      <c r="B131" s="9" t="s">
        <v>184</v>
      </c>
      <c r="C131" s="15">
        <v>466655.63</v>
      </c>
    </row>
    <row r="132" spans="1:7" x14ac:dyDescent="0.2">
      <c r="B132" s="9" t="s">
        <v>185</v>
      </c>
      <c r="C132" s="16">
        <v>484790.13</v>
      </c>
    </row>
    <row r="133" spans="1:7" x14ac:dyDescent="0.2">
      <c r="C133" s="17"/>
    </row>
    <row r="134" spans="1:7" ht="30" x14ac:dyDescent="0.2">
      <c r="B134" s="3" t="s">
        <v>186</v>
      </c>
      <c r="C134" s="16">
        <f>SUM(C132-C131)</f>
        <v>18134.5</v>
      </c>
    </row>
    <row r="136" spans="1:7" ht="30" x14ac:dyDescent="0.2">
      <c r="B136" s="3" t="s">
        <v>187</v>
      </c>
      <c r="C136" s="18">
        <f>SUM(C134/C131)*100</f>
        <v>3.8860561909432016</v>
      </c>
    </row>
    <row r="138" spans="1:7" x14ac:dyDescent="0.2">
      <c r="A138" s="9" t="s">
        <v>188</v>
      </c>
      <c r="B138" s="9" t="s">
        <v>189</v>
      </c>
      <c r="C138" s="17">
        <v>9017.5</v>
      </c>
    </row>
    <row r="139" spans="1:7" x14ac:dyDescent="0.2">
      <c r="B139" s="9" t="s">
        <v>185</v>
      </c>
      <c r="C139" s="17">
        <v>9104.0400000000009</v>
      </c>
    </row>
    <row r="141" spans="1:7" ht="30" x14ac:dyDescent="0.2">
      <c r="A141" s="3" t="s">
        <v>190</v>
      </c>
      <c r="B141" s="9" t="s">
        <v>189</v>
      </c>
      <c r="C141" s="17">
        <v>51.75</v>
      </c>
    </row>
    <row r="142" spans="1:7" x14ac:dyDescent="0.2">
      <c r="B142" s="9" t="s">
        <v>185</v>
      </c>
      <c r="C142" s="19">
        <f>SUM(C132/9104.04)</f>
        <v>53.249999999999993</v>
      </c>
    </row>
    <row r="144" spans="1:7" ht="30" x14ac:dyDescent="0.2">
      <c r="B144" s="3" t="s">
        <v>186</v>
      </c>
      <c r="C144" s="16">
        <f>SUM(C142-C141)</f>
        <v>1.4999999999999929</v>
      </c>
    </row>
    <row r="145" spans="2:3" ht="30" x14ac:dyDescent="0.2">
      <c r="B145" s="3" t="s">
        <v>187</v>
      </c>
      <c r="C145" s="20">
        <f>SUM(C144/C141)*100</f>
        <v>2.8985507246376674</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Clerk - Leigh-on-Sea Town Council</dc:creator>
  <cp:lastModifiedBy>Clerk - Leigh-on-Sea Town Council</cp:lastModifiedBy>
  <dcterms:created xsi:type="dcterms:W3CDTF">2024-12-16T12:16:19Z</dcterms:created>
  <dcterms:modified xsi:type="dcterms:W3CDTF">2024-12-16T12:57:51Z</dcterms:modified>
</cp:coreProperties>
</file>